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25179F9-DB61-4062-BD21-8627EA5172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3" r:id="rId2"/>
    <sheet name="Arvo-ottelu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6" l="1"/>
  <c r="O15" i="3" l="1"/>
  <c r="N15" i="3"/>
  <c r="M15" i="3"/>
  <c r="L15" i="3"/>
  <c r="K15" i="3"/>
  <c r="AQ15" i="6" l="1"/>
  <c r="AP15" i="6"/>
  <c r="AO15" i="6"/>
  <c r="AN15" i="6"/>
  <c r="AM15" i="6"/>
  <c r="AL15" i="6"/>
  <c r="AA15" i="6"/>
  <c r="Y15" i="6"/>
  <c r="I21" i="6" s="1"/>
  <c r="X15" i="6"/>
  <c r="H21" i="6" s="1"/>
  <c r="W15" i="6"/>
  <c r="G21" i="6" s="1"/>
  <c r="V15" i="6"/>
  <c r="F21" i="6" s="1"/>
  <c r="U15" i="6"/>
  <c r="E21" i="6" s="1"/>
  <c r="O15" i="6"/>
  <c r="O20" i="6" s="1"/>
  <c r="O23" i="6" s="1"/>
  <c r="M15" i="6"/>
  <c r="L15" i="6"/>
  <c r="K15" i="6"/>
  <c r="J15" i="6"/>
  <c r="I15" i="6"/>
  <c r="H15" i="6"/>
  <c r="H20" i="6" s="1"/>
  <c r="G15" i="6"/>
  <c r="G20" i="6" s="1"/>
  <c r="G23" i="6" s="1"/>
  <c r="F15" i="6"/>
  <c r="F20" i="6" s="1"/>
  <c r="E15" i="6"/>
  <c r="E20" i="6" s="1"/>
  <c r="E23" i="6" s="1"/>
  <c r="K21" i="6" l="1"/>
  <c r="L21" i="6"/>
  <c r="N21" i="6"/>
  <c r="Z15" i="6" s="1"/>
  <c r="M21" i="6"/>
  <c r="D17" i="6"/>
  <c r="F23" i="6"/>
  <c r="K23" i="6" s="1"/>
  <c r="K20" i="6"/>
  <c r="H23" i="6"/>
  <c r="L23" i="6" s="1"/>
  <c r="L20" i="6"/>
  <c r="I20" i="6"/>
  <c r="N15" i="6"/>
  <c r="N20" i="6" s="1"/>
  <c r="M20" i="6" l="1"/>
  <c r="I23" i="6"/>
  <c r="M23" i="6" l="1"/>
  <c r="N23" i="6"/>
  <c r="AS12" i="3" l="1"/>
  <c r="AQ12" i="3"/>
  <c r="AP12" i="3"/>
  <c r="AO12" i="3"/>
  <c r="AN12" i="3"/>
  <c r="AM12" i="3"/>
  <c r="AG12" i="3"/>
  <c r="K17" i="3" s="1"/>
  <c r="AE12" i="3"/>
  <c r="I17" i="3" s="1"/>
  <c r="AD12" i="3"/>
  <c r="AC12" i="3"/>
  <c r="G17" i="3" s="1"/>
  <c r="AB12" i="3"/>
  <c r="AA12" i="3"/>
  <c r="E17" i="3" s="1"/>
  <c r="W12" i="3"/>
  <c r="U12" i="3"/>
  <c r="T12" i="3"/>
  <c r="S12" i="3"/>
  <c r="R12" i="3"/>
  <c r="Q12" i="3"/>
  <c r="K12" i="3"/>
  <c r="K16" i="3" s="1"/>
  <c r="I12" i="3"/>
  <c r="H12" i="3"/>
  <c r="H16" i="3" s="1"/>
  <c r="G12" i="3"/>
  <c r="G16" i="3" s="1"/>
  <c r="F12" i="3"/>
  <c r="F16" i="3" s="1"/>
  <c r="E12" i="3"/>
  <c r="E16" i="3" s="1"/>
  <c r="E18" i="3" s="1"/>
  <c r="M16" i="3" l="1"/>
  <c r="N16" i="3"/>
  <c r="L16" i="3"/>
  <c r="I16" i="3"/>
  <c r="J12" i="3"/>
  <c r="V12" i="3"/>
  <c r="K18" i="3"/>
  <c r="G18" i="3"/>
  <c r="F17" i="3"/>
  <c r="H17" i="3"/>
  <c r="H18" i="3" s="1"/>
  <c r="M18" i="3" s="1"/>
  <c r="J17" i="3"/>
  <c r="O17" i="3"/>
  <c r="AF12" i="3"/>
  <c r="M17" i="3" l="1"/>
  <c r="O16" i="3"/>
  <c r="J16" i="3"/>
  <c r="I18" i="3"/>
  <c r="J18" i="3" s="1"/>
  <c r="N17" i="3"/>
  <c r="L17" i="3"/>
  <c r="F18" i="3"/>
  <c r="O18" i="3"/>
  <c r="L18" i="3" l="1"/>
  <c r="N18" i="3"/>
</calcChain>
</file>

<file path=xl/sharedStrings.xml><?xml version="1.0" encoding="utf-8"?>
<sst xmlns="http://schemas.openxmlformats.org/spreadsheetml/2006/main" count="277" uniqueCount="117">
  <si>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</si>
  <si>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</si>
  <si>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</si>
  <si>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</si>
  <si>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</si>
  <si>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</si>
  <si>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</si>
  <si>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</si>
  <si>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</si>
  <si>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</si>
  <si>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</si>
  <si>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</si>
  <si>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</si>
  <si>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</si>
  <si>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</si>
  <si>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</si>
  <si>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</si>
  <si>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</si>
  <si>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</si>
  <si>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KiPa  2</t>
  </si>
  <si>
    <t>3.</t>
  </si>
  <si>
    <t>6.</t>
  </si>
  <si>
    <t>Valtteri Havukainen</t>
  </si>
  <si>
    <t>KiPa = Kiteen Pallo-90  (1990),  kasvattajaseura</t>
  </si>
  <si>
    <t>4.5.2001   Kitee</t>
  </si>
  <si>
    <t>KiPa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</si>
  <si>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</si>
  <si>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</si>
  <si>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</si>
  <si>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</si>
  <si>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</si>
  <si>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</si>
  <si>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</si>
  <si>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</si>
  <si>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</si>
  <si>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</si>
  <si>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</si>
  <si>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</si>
  <si>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</si>
  <si>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</si>
  <si>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</si>
  <si>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</si>
  <si>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01.07. 2018  Joensuu</t>
  </si>
  <si>
    <t>Itä</t>
  </si>
  <si>
    <t>Teemu Körkkö</t>
  </si>
  <si>
    <t xml:space="preserve">  1-0  (6-2, 3-3)</t>
  </si>
  <si>
    <t>jok</t>
  </si>
  <si>
    <t>0/3</t>
  </si>
  <si>
    <t>0/1</t>
  </si>
  <si>
    <t>0/2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</si>
  <si>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</si>
  <si>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</si>
  <si>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</si>
  <si>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</si>
  <si>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</si>
  <si>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</si>
  <si>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05.07. 2019  Seinäjoki</t>
  </si>
  <si>
    <t>Jussi-Pekka Tanskanen</t>
  </si>
  <si>
    <t>Yhteensä</t>
  </si>
  <si>
    <t>3/8</t>
  </si>
  <si>
    <t>1/2</t>
  </si>
  <si>
    <t xml:space="preserve">  2-0  (6-3, 3-2)</t>
  </si>
  <si>
    <t>1</t>
  </si>
  <si>
    <t>3/5</t>
  </si>
  <si>
    <t>1/1</t>
  </si>
  <si>
    <t>1/4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</si>
  <si>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</si>
  <si>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</si>
  <si>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</si>
  <si>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</si>
  <si>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</si>
  <si>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</si>
  <si>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</si>
  <si>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</si>
  <si>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</si>
  <si>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</si>
  <si>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</si>
  <si>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</si>
  <si>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</si>
  <si>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</si>
  <si>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</si>
  <si>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</si>
  <si>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</si>
  <si>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</si>
  <si>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</si>
  <si>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</si>
  <si>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</si>
  <si>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</si>
  <si>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</si>
  <si>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</si>
  <si>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</si>
  <si>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</si>
  <si>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</si>
  <si>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</si>
  <si>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</si>
  <si>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</si>
  <si>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</si>
  <si>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</si>
  <si>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 xml:space="preserve">KiPa   </t>
  </si>
  <si>
    <t>06.08. 2019  KiPa - KeKi  2-0  (10-2, 1-0)</t>
  </si>
  <si>
    <t xml:space="preserve">  18 v   3 kk   2 pv</t>
  </si>
  <si>
    <t>5.</t>
  </si>
  <si>
    <t>1.</t>
  </si>
  <si>
    <t>2.</t>
  </si>
  <si>
    <t>4.</t>
  </si>
  <si>
    <t>1-2  KPL</t>
  </si>
  <si>
    <t>ENSIMMÄISET RUNKOSARJASSA</t>
  </si>
  <si>
    <t>ENSIMMÄISET PUDOTUSPELEISSÄ</t>
  </si>
  <si>
    <t>YLEISÖ</t>
  </si>
  <si>
    <t xml:space="preserve">  1.   09.09. 2020  KPL - KiPa  2-0</t>
  </si>
  <si>
    <t>19 v    4 kk   4 pv</t>
  </si>
  <si>
    <t>Lohi</t>
  </si>
  <si>
    <t>Lohi = Jyväskylän Lohi  (1924)</t>
  </si>
  <si>
    <t>ykköspesis</t>
  </si>
  <si>
    <t>7.</t>
  </si>
  <si>
    <t>Kiri Jun</t>
  </si>
  <si>
    <t>Kiri Jun = Jyväskylän Kiri&amp;Kirittäret Juniorit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</si>
</sst>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4" fillId="2" borderId="0" xfId="0" applyFont="1" applyFill="1"/>
    <xf numFmtId="0" fontId="5" fillId="4" borderId="9" xfId="0" applyFont="1" applyFill="1" applyBorder="1"/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164" fontId="2" fillId="7" borderId="3" xfId="1" applyNumberFormat="1" applyFont="1" applyFill="1" applyBorder="1" applyAlignment="1"/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7" fillId="0" borderId="0" xfId="0" applyFont="1"/>
    <xf numFmtId="0" fontId="3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49" fontId="2" fillId="2" borderId="5" xfId="0" applyNumberFormat="1" applyFont="1" applyFill="1" applyBorder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left"/>
    </xf>
    <xf numFmtId="164" fontId="2" fillId="7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8" fillId="2" borderId="0" xfId="0" applyFont="1" applyFill="1"/>
    <xf numFmtId="0" fontId="2" fillId="5" borderId="2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1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14" xfId="0" applyFont="1" applyFill="1" applyBorder="1"/>
    <xf numFmtId="0" fontId="4" fillId="5" borderId="0" xfId="0" applyFont="1" applyFill="1"/>
    <xf numFmtId="0" fontId="2" fillId="5" borderId="8" xfId="0" applyFont="1" applyFill="1" applyBorder="1"/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5" borderId="0" xfId="0" applyFont="1" applyFill="1" applyAlignment="1">
      <alignment horizontal="left"/>
    </xf>
    <xf numFmtId="0" fontId="2" fillId="5" borderId="1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12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5" xfId="1" quotePrefix="1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3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79" customWidth="1"/>
    <col min="3" max="3" width="6.140625" style="80" customWidth="1"/>
    <col min="4" max="4" width="10.140625" style="79" customWidth="1"/>
    <col min="5" max="12" width="5.7109375" style="80" customWidth="1"/>
    <col min="13" max="13" width="6" style="80" customWidth="1"/>
    <col min="14" max="14" width="8.85546875" style="80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80" customWidth="1"/>
    <col min="26" max="26" width="9.28515625" style="80" customWidth="1"/>
    <col min="27" max="27" width="0.7109375" style="80" customWidth="1"/>
    <col min="28" max="31" width="6.7109375" style="80" customWidth="1"/>
    <col min="32" max="32" width="0.7109375" style="80" customWidth="1"/>
    <col min="33" max="33" width="15.7109375" style="80" customWidth="1"/>
    <col min="34" max="34" width="13.42578125" style="80" customWidth="1"/>
    <col min="35" max="35" width="13" style="80" customWidth="1"/>
    <col min="36" max="36" width="12.140625" style="80" customWidth="1"/>
    <col min="37" max="37" width="0.7109375" style="80" customWidth="1"/>
    <col min="38" max="40" width="6.7109375" style="80" customWidth="1"/>
    <col min="41" max="43" width="4.7109375" style="80" customWidth="1"/>
    <col min="44" max="44" width="51.42578125" customWidth="1"/>
  </cols>
  <sheetData>
    <row r="1" spans="1:44" ht="17.25" customHeight="1" x14ac:dyDescent="0.25">
      <c r="A1" s="102"/>
      <c r="B1" s="38" t="s">
        <v>22</v>
      </c>
      <c r="C1" s="2"/>
      <c r="D1" s="3"/>
      <c r="E1" s="4" t="s">
        <v>24</v>
      </c>
      <c r="F1" s="22"/>
      <c r="G1" s="22"/>
      <c r="H1" s="22"/>
      <c r="I1" s="23"/>
      <c r="J1" s="23"/>
      <c r="K1" s="23"/>
      <c r="L1" s="22"/>
      <c r="M1" s="23"/>
      <c r="N1" s="23"/>
      <c r="O1" s="23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103"/>
    </row>
    <row r="2" spans="1:44" s="106" customFormat="1" ht="15" customHeight="1" x14ac:dyDescent="0.25">
      <c r="A2" s="104"/>
      <c r="B2" s="38" t="s">
        <v>15</v>
      </c>
      <c r="C2" s="2"/>
      <c r="D2" s="3"/>
      <c r="E2" s="8" t="s">
        <v>7</v>
      </c>
      <c r="F2" s="21"/>
      <c r="G2" s="21"/>
      <c r="H2" s="21"/>
      <c r="I2" s="27" t="s">
        <v>66</v>
      </c>
      <c r="J2" s="11"/>
      <c r="K2" s="21"/>
      <c r="L2" s="21"/>
      <c r="M2" s="21"/>
      <c r="N2" s="9"/>
      <c r="O2" s="6"/>
      <c r="P2" s="28" t="s">
        <v>67</v>
      </c>
      <c r="Q2" s="21"/>
      <c r="R2" s="21"/>
      <c r="S2" s="27"/>
      <c r="T2" s="6"/>
      <c r="U2" s="28" t="s">
        <v>68</v>
      </c>
      <c r="V2" s="21"/>
      <c r="W2" s="21"/>
      <c r="X2" s="21"/>
      <c r="Y2" s="21"/>
      <c r="Z2" s="9"/>
      <c r="AA2" s="6"/>
      <c r="AB2" s="17" t="s">
        <v>69</v>
      </c>
      <c r="AC2" s="28"/>
      <c r="AD2" s="21"/>
      <c r="AE2" s="27"/>
      <c r="AF2" s="6"/>
      <c r="AG2" s="17" t="s">
        <v>70</v>
      </c>
      <c r="AH2" s="21"/>
      <c r="AI2" s="21"/>
      <c r="AJ2" s="9"/>
      <c r="AK2" s="6"/>
      <c r="AL2" s="17" t="s">
        <v>71</v>
      </c>
      <c r="AM2" s="28"/>
      <c r="AN2" s="21"/>
      <c r="AO2" s="105" t="s">
        <v>72</v>
      </c>
      <c r="AP2" s="21"/>
      <c r="AQ2" s="9"/>
      <c r="AR2" s="103"/>
    </row>
    <row r="3" spans="1:44" s="106" customFormat="1" ht="15" customHeight="1" x14ac:dyDescent="0.25">
      <c r="A3" s="10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73</v>
      </c>
      <c r="K3" s="7" t="s">
        <v>74</v>
      </c>
      <c r="L3" s="7" t="s">
        <v>75</v>
      </c>
      <c r="M3" s="7" t="s">
        <v>76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77</v>
      </c>
      <c r="AH3" s="7" t="s">
        <v>78</v>
      </c>
      <c r="AI3" s="9" t="s">
        <v>79</v>
      </c>
      <c r="AJ3" s="7" t="s">
        <v>80</v>
      </c>
      <c r="AK3" s="10"/>
      <c r="AL3" s="7" t="s">
        <v>81</v>
      </c>
      <c r="AM3" s="7" t="s">
        <v>82</v>
      </c>
      <c r="AN3" s="9" t="s">
        <v>83</v>
      </c>
      <c r="AO3" s="9" t="s">
        <v>37</v>
      </c>
      <c r="AP3" s="11" t="s">
        <v>32</v>
      </c>
      <c r="AQ3" s="7" t="s">
        <v>84</v>
      </c>
      <c r="AR3" s="103"/>
    </row>
    <row r="4" spans="1:44" s="106" customFormat="1" ht="15" customHeight="1" x14ac:dyDescent="0.25">
      <c r="A4" s="104"/>
      <c r="B4" s="107">
        <v>2016</v>
      </c>
      <c r="C4" s="107" t="s">
        <v>20</v>
      </c>
      <c r="D4" s="108" t="s">
        <v>19</v>
      </c>
      <c r="E4" s="107"/>
      <c r="F4" s="19" t="s">
        <v>85</v>
      </c>
      <c r="G4" s="29"/>
      <c r="H4" s="107"/>
      <c r="I4" s="107"/>
      <c r="J4" s="107"/>
      <c r="K4" s="107"/>
      <c r="L4" s="107"/>
      <c r="M4" s="107"/>
      <c r="N4" s="109"/>
      <c r="O4" s="18"/>
      <c r="P4" s="7"/>
      <c r="Q4" s="7"/>
      <c r="R4" s="7"/>
      <c r="S4" s="7"/>
      <c r="T4" s="10"/>
      <c r="U4" s="12"/>
      <c r="V4" s="12"/>
      <c r="W4" s="13"/>
      <c r="X4" s="12"/>
      <c r="Y4" s="12"/>
      <c r="Z4" s="110"/>
      <c r="AA4" s="10">
        <v>0</v>
      </c>
      <c r="AB4" s="7"/>
      <c r="AC4" s="7"/>
      <c r="AD4" s="7"/>
      <c r="AE4" s="7"/>
      <c r="AF4" s="10"/>
      <c r="AG4" s="111"/>
      <c r="AH4" s="111"/>
      <c r="AI4" s="111"/>
      <c r="AJ4" s="111"/>
      <c r="AK4" s="10"/>
      <c r="AL4" s="12"/>
      <c r="AM4" s="111"/>
      <c r="AN4" s="112"/>
      <c r="AO4" s="13"/>
      <c r="AP4" s="14"/>
      <c r="AQ4" s="12"/>
      <c r="AR4" s="103"/>
    </row>
    <row r="5" spans="1:44" s="106" customFormat="1" ht="15" customHeight="1" x14ac:dyDescent="0.25">
      <c r="A5" s="104"/>
      <c r="B5" s="107">
        <v>2017</v>
      </c>
      <c r="C5" s="107" t="s">
        <v>21</v>
      </c>
      <c r="D5" s="108" t="s">
        <v>19</v>
      </c>
      <c r="E5" s="107"/>
      <c r="F5" s="19" t="s">
        <v>85</v>
      </c>
      <c r="G5" s="29"/>
      <c r="H5" s="107"/>
      <c r="I5" s="107"/>
      <c r="J5" s="107"/>
      <c r="K5" s="107"/>
      <c r="L5" s="107"/>
      <c r="M5" s="30"/>
      <c r="N5" s="109"/>
      <c r="O5" s="18"/>
      <c r="P5" s="7"/>
      <c r="Q5" s="7"/>
      <c r="R5" s="7"/>
      <c r="S5" s="7"/>
      <c r="T5" s="10"/>
      <c r="U5" s="12"/>
      <c r="V5" s="13"/>
      <c r="W5" s="13"/>
      <c r="X5" s="12"/>
      <c r="Y5" s="12"/>
      <c r="Z5" s="110"/>
      <c r="AA5" s="10"/>
      <c r="AB5" s="7"/>
      <c r="AC5" s="7"/>
      <c r="AD5" s="7"/>
      <c r="AE5" s="7"/>
      <c r="AF5" s="10"/>
      <c r="AG5" s="111"/>
      <c r="AH5" s="111"/>
      <c r="AI5" s="111"/>
      <c r="AJ5" s="111"/>
      <c r="AK5" s="10"/>
      <c r="AL5" s="12"/>
      <c r="AM5" s="111"/>
      <c r="AN5" s="112"/>
      <c r="AO5" s="13"/>
      <c r="AP5" s="14"/>
      <c r="AQ5" s="12"/>
      <c r="AR5" s="103"/>
    </row>
    <row r="6" spans="1:44" s="106" customFormat="1" ht="15" customHeight="1" x14ac:dyDescent="0.25">
      <c r="A6" s="104"/>
      <c r="B6" s="107">
        <v>2018</v>
      </c>
      <c r="C6" s="107" t="s">
        <v>55</v>
      </c>
      <c r="D6" s="108" t="s">
        <v>19</v>
      </c>
      <c r="E6" s="107"/>
      <c r="F6" s="19" t="s">
        <v>85</v>
      </c>
      <c r="G6" s="29"/>
      <c r="H6" s="107"/>
      <c r="I6" s="107"/>
      <c r="J6" s="107"/>
      <c r="K6" s="107"/>
      <c r="L6" s="107"/>
      <c r="M6" s="30"/>
      <c r="N6" s="109"/>
      <c r="O6" s="18"/>
      <c r="P6" s="7"/>
      <c r="Q6" s="7"/>
      <c r="R6" s="7"/>
      <c r="S6" s="7"/>
      <c r="T6" s="10"/>
      <c r="U6" s="12"/>
      <c r="V6" s="13"/>
      <c r="W6" s="13"/>
      <c r="X6" s="12"/>
      <c r="Y6" s="12"/>
      <c r="Z6" s="110"/>
      <c r="AA6" s="10"/>
      <c r="AB6" s="7"/>
      <c r="AC6" s="7"/>
      <c r="AD6" s="7"/>
      <c r="AE6" s="7"/>
      <c r="AF6" s="10"/>
      <c r="AG6" s="111"/>
      <c r="AH6" s="111"/>
      <c r="AI6" s="111"/>
      <c r="AJ6" s="111"/>
      <c r="AK6" s="10"/>
      <c r="AL6" s="12"/>
      <c r="AM6" s="111"/>
      <c r="AN6" s="112"/>
      <c r="AO6" s="13"/>
      <c r="AP6" s="14"/>
      <c r="AQ6" s="12"/>
      <c r="AR6" s="103"/>
    </row>
    <row r="7" spans="1:44" s="106" customFormat="1" ht="15" customHeight="1" x14ac:dyDescent="0.25">
      <c r="A7" s="104"/>
      <c r="B7" s="107">
        <v>2019</v>
      </c>
      <c r="C7" s="107" t="s">
        <v>101</v>
      </c>
      <c r="D7" s="108" t="s">
        <v>19</v>
      </c>
      <c r="E7" s="107"/>
      <c r="F7" s="19" t="s">
        <v>85</v>
      </c>
      <c r="G7" s="29"/>
      <c r="H7" s="107"/>
      <c r="I7" s="107"/>
      <c r="J7" s="107"/>
      <c r="K7" s="107"/>
      <c r="L7" s="107"/>
      <c r="M7" s="30"/>
      <c r="N7" s="109"/>
      <c r="O7" s="18"/>
      <c r="P7" s="7"/>
      <c r="Q7" s="7"/>
      <c r="R7" s="7"/>
      <c r="S7" s="7"/>
      <c r="T7" s="10"/>
      <c r="U7" s="12"/>
      <c r="V7" s="13"/>
      <c r="W7" s="13"/>
      <c r="X7" s="12"/>
      <c r="Y7" s="12"/>
      <c r="Z7" s="110"/>
      <c r="AA7" s="10"/>
      <c r="AB7" s="7"/>
      <c r="AC7" s="7"/>
      <c r="AD7" s="7"/>
      <c r="AE7" s="7"/>
      <c r="AF7" s="10"/>
      <c r="AG7" s="111"/>
      <c r="AH7" s="111"/>
      <c r="AI7" s="111"/>
      <c r="AJ7" s="111"/>
      <c r="AK7" s="10"/>
      <c r="AL7" s="12"/>
      <c r="AM7" s="111"/>
      <c r="AN7" s="112"/>
      <c r="AO7" s="13"/>
      <c r="AP7" s="14"/>
      <c r="AQ7" s="12"/>
      <c r="AR7" s="103"/>
    </row>
    <row r="8" spans="1:44" s="106" customFormat="1" ht="15" customHeight="1" x14ac:dyDescent="0.25">
      <c r="A8" s="104"/>
      <c r="B8" s="12">
        <v>2019</v>
      </c>
      <c r="C8" s="12" t="s">
        <v>55</v>
      </c>
      <c r="D8" s="1" t="s">
        <v>98</v>
      </c>
      <c r="E8" s="12">
        <v>3</v>
      </c>
      <c r="F8" s="12">
        <v>0</v>
      </c>
      <c r="G8" s="12">
        <v>1</v>
      </c>
      <c r="H8" s="12">
        <v>2</v>
      </c>
      <c r="I8" s="12">
        <v>8</v>
      </c>
      <c r="J8" s="12">
        <v>4</v>
      </c>
      <c r="K8" s="12">
        <v>2</v>
      </c>
      <c r="L8" s="12">
        <v>1</v>
      </c>
      <c r="M8" s="12">
        <v>1</v>
      </c>
      <c r="N8" s="113">
        <v>0.47049999999999997</v>
      </c>
      <c r="O8" s="20">
        <v>17</v>
      </c>
      <c r="P8" s="7"/>
      <c r="Q8" s="7"/>
      <c r="R8" s="7"/>
      <c r="S8" s="7"/>
      <c r="T8" s="10"/>
      <c r="U8" s="12"/>
      <c r="V8" s="13"/>
      <c r="W8" s="13"/>
      <c r="X8" s="12"/>
      <c r="Y8" s="12"/>
      <c r="Z8" s="110"/>
      <c r="AA8" s="10"/>
      <c r="AB8" s="7"/>
      <c r="AC8" s="7"/>
      <c r="AD8" s="7"/>
      <c r="AE8" s="7"/>
      <c r="AF8" s="10"/>
      <c r="AG8" s="111"/>
      <c r="AH8" s="111"/>
      <c r="AI8" s="111"/>
      <c r="AJ8" s="111"/>
      <c r="AK8" s="10"/>
      <c r="AL8" s="12"/>
      <c r="AM8" s="111"/>
      <c r="AN8" s="112"/>
      <c r="AO8" s="13"/>
      <c r="AP8" s="14"/>
      <c r="AQ8" s="12"/>
      <c r="AR8" s="103"/>
    </row>
    <row r="9" spans="1:44" s="106" customFormat="1" ht="15" customHeight="1" x14ac:dyDescent="0.25">
      <c r="A9" s="104"/>
      <c r="B9" s="107">
        <v>2020</v>
      </c>
      <c r="C9" s="107" t="s">
        <v>104</v>
      </c>
      <c r="D9" s="108" t="s">
        <v>19</v>
      </c>
      <c r="E9" s="107"/>
      <c r="F9" s="19" t="s">
        <v>85</v>
      </c>
      <c r="G9" s="29"/>
      <c r="H9" s="107"/>
      <c r="I9" s="107"/>
      <c r="J9" s="107"/>
      <c r="K9" s="107"/>
      <c r="L9" s="107"/>
      <c r="M9" s="30"/>
      <c r="N9" s="109"/>
      <c r="O9" s="18"/>
      <c r="P9" s="7"/>
      <c r="Q9" s="7"/>
      <c r="R9" s="7"/>
      <c r="S9" s="7"/>
      <c r="T9" s="10"/>
      <c r="U9" s="12"/>
      <c r="V9" s="13"/>
      <c r="W9" s="13"/>
      <c r="X9" s="12"/>
      <c r="Y9" s="12"/>
      <c r="Z9" s="110"/>
      <c r="AA9" s="10"/>
      <c r="AB9" s="7"/>
      <c r="AC9" s="7"/>
      <c r="AD9" s="7"/>
      <c r="AE9" s="7"/>
      <c r="AF9" s="10"/>
      <c r="AG9" s="111"/>
      <c r="AH9" s="111"/>
      <c r="AI9" s="111"/>
      <c r="AJ9" s="111"/>
      <c r="AK9" s="10"/>
      <c r="AL9" s="12"/>
      <c r="AM9" s="111"/>
      <c r="AN9" s="112"/>
      <c r="AO9" s="13"/>
      <c r="AP9" s="14"/>
      <c r="AQ9" s="12"/>
      <c r="AR9" s="103"/>
    </row>
    <row r="10" spans="1:44" s="106" customFormat="1" ht="15" customHeight="1" x14ac:dyDescent="0.25">
      <c r="A10" s="104"/>
      <c r="B10" s="12">
        <v>2020</v>
      </c>
      <c r="C10" s="12" t="s">
        <v>101</v>
      </c>
      <c r="D10" s="1" t="s">
        <v>25</v>
      </c>
      <c r="E10" s="12">
        <v>8</v>
      </c>
      <c r="F10" s="12">
        <v>0</v>
      </c>
      <c r="G10" s="13">
        <v>0</v>
      </c>
      <c r="H10" s="12">
        <v>6</v>
      </c>
      <c r="I10" s="12">
        <v>9</v>
      </c>
      <c r="J10" s="12">
        <v>6</v>
      </c>
      <c r="K10" s="12">
        <v>2</v>
      </c>
      <c r="L10" s="12">
        <v>1</v>
      </c>
      <c r="M10" s="14">
        <v>0</v>
      </c>
      <c r="N10" s="110">
        <v>0.375</v>
      </c>
      <c r="O10" s="18">
        <v>24</v>
      </c>
      <c r="P10" s="99"/>
      <c r="Q10" s="7"/>
      <c r="R10" s="7"/>
      <c r="S10" s="7"/>
      <c r="T10" s="10"/>
      <c r="U10" s="12">
        <v>1</v>
      </c>
      <c r="V10" s="13">
        <v>0</v>
      </c>
      <c r="W10" s="13">
        <v>0</v>
      </c>
      <c r="X10" s="12">
        <v>0</v>
      </c>
      <c r="Y10" s="12">
        <v>2</v>
      </c>
      <c r="Z10" s="110">
        <v>0.5</v>
      </c>
      <c r="AA10" s="10">
        <v>4</v>
      </c>
      <c r="AB10" s="7"/>
      <c r="AC10" s="7"/>
      <c r="AD10" s="7"/>
      <c r="AE10" s="7"/>
      <c r="AF10" s="10"/>
      <c r="AG10" s="111" t="s">
        <v>105</v>
      </c>
      <c r="AH10" s="111"/>
      <c r="AI10" s="111"/>
      <c r="AJ10" s="111"/>
      <c r="AK10" s="10"/>
      <c r="AL10" s="12"/>
      <c r="AM10" s="111"/>
      <c r="AN10" s="112"/>
      <c r="AO10" s="13"/>
      <c r="AP10" s="14"/>
      <c r="AQ10" s="12"/>
      <c r="AR10" s="103"/>
    </row>
    <row r="11" spans="1:44" s="106" customFormat="1" ht="15" customHeight="1" x14ac:dyDescent="0.25">
      <c r="A11" s="104"/>
      <c r="B11" s="162">
        <v>2021</v>
      </c>
      <c r="C11" s="162" t="s">
        <v>103</v>
      </c>
      <c r="D11" s="163" t="s">
        <v>111</v>
      </c>
      <c r="E11" s="162"/>
      <c r="F11" s="164" t="s">
        <v>113</v>
      </c>
      <c r="G11" s="165"/>
      <c r="H11" s="166"/>
      <c r="I11" s="167"/>
      <c r="J11" s="162"/>
      <c r="K11" s="162"/>
      <c r="L11" s="162"/>
      <c r="M11" s="162"/>
      <c r="N11" s="168"/>
      <c r="O11" s="18"/>
      <c r="P11" s="7"/>
      <c r="Q11" s="7"/>
      <c r="R11" s="7"/>
      <c r="S11" s="7"/>
      <c r="T11" s="10"/>
      <c r="U11" s="12"/>
      <c r="V11" s="13"/>
      <c r="W11" s="13"/>
      <c r="X11" s="12"/>
      <c r="Y11" s="12"/>
      <c r="Z11" s="110"/>
      <c r="AA11" s="10"/>
      <c r="AB11" s="7"/>
      <c r="AC11" s="7"/>
      <c r="AD11" s="7"/>
      <c r="AE11" s="7"/>
      <c r="AF11" s="10"/>
      <c r="AG11" s="111"/>
      <c r="AH11" s="111"/>
      <c r="AI11" s="111"/>
      <c r="AJ11" s="111"/>
      <c r="AK11" s="10"/>
      <c r="AL11" s="12"/>
      <c r="AM11" s="111"/>
      <c r="AN11" s="112"/>
      <c r="AO11" s="13"/>
      <c r="AP11" s="14"/>
      <c r="AQ11" s="12"/>
      <c r="AR11" s="103"/>
    </row>
    <row r="12" spans="1:44" s="106" customFormat="1" ht="15" customHeight="1" x14ac:dyDescent="0.25">
      <c r="A12" s="104"/>
      <c r="B12" s="107">
        <v>2022</v>
      </c>
      <c r="C12" s="107" t="s">
        <v>114</v>
      </c>
      <c r="D12" s="108" t="s">
        <v>115</v>
      </c>
      <c r="E12" s="107"/>
      <c r="F12" s="19" t="s">
        <v>85</v>
      </c>
      <c r="G12" s="29"/>
      <c r="H12" s="107"/>
      <c r="I12" s="107"/>
      <c r="J12" s="107"/>
      <c r="K12" s="107"/>
      <c r="L12" s="107"/>
      <c r="M12" s="30"/>
      <c r="N12" s="109"/>
      <c r="O12" s="18"/>
      <c r="P12" s="7"/>
      <c r="Q12" s="7"/>
      <c r="R12" s="7"/>
      <c r="S12" s="7"/>
      <c r="T12" s="10"/>
      <c r="U12" s="12"/>
      <c r="V12" s="13"/>
      <c r="W12" s="13"/>
      <c r="X12" s="12"/>
      <c r="Y12" s="12"/>
      <c r="Z12" s="110"/>
      <c r="AA12" s="10"/>
      <c r="AB12" s="7"/>
      <c r="AC12" s="7"/>
      <c r="AD12" s="7"/>
      <c r="AE12" s="7"/>
      <c r="AF12" s="10"/>
      <c r="AG12" s="111"/>
      <c r="AH12" s="111"/>
      <c r="AI12" s="111"/>
      <c r="AJ12" s="111"/>
      <c r="AK12" s="10"/>
      <c r="AL12" s="12"/>
      <c r="AM12" s="111"/>
      <c r="AN12" s="112"/>
      <c r="AO12" s="13"/>
      <c r="AP12" s="14"/>
      <c r="AQ12" s="12"/>
      <c r="AR12" s="103"/>
    </row>
    <row r="13" spans="1:44" s="106" customFormat="1" ht="15" customHeight="1" x14ac:dyDescent="0.25">
      <c r="A13" s="104"/>
      <c r="B13" s="162">
        <v>2022</v>
      </c>
      <c r="C13" s="162" t="s">
        <v>21</v>
      </c>
      <c r="D13" s="163" t="s">
        <v>111</v>
      </c>
      <c r="E13" s="162"/>
      <c r="F13" s="164" t="s">
        <v>113</v>
      </c>
      <c r="G13" s="165"/>
      <c r="H13" s="166"/>
      <c r="I13" s="167"/>
      <c r="J13" s="162"/>
      <c r="K13" s="162"/>
      <c r="L13" s="162"/>
      <c r="M13" s="162"/>
      <c r="N13" s="168"/>
      <c r="O13" s="18"/>
      <c r="P13" s="7"/>
      <c r="Q13" s="7"/>
      <c r="R13" s="7"/>
      <c r="S13" s="7"/>
      <c r="T13" s="10"/>
      <c r="U13" s="12"/>
      <c r="V13" s="13"/>
      <c r="W13" s="13"/>
      <c r="X13" s="12"/>
      <c r="Y13" s="12"/>
      <c r="Z13" s="110"/>
      <c r="AA13" s="10"/>
      <c r="AB13" s="7"/>
      <c r="AC13" s="7"/>
      <c r="AD13" s="7"/>
      <c r="AE13" s="7"/>
      <c r="AF13" s="10"/>
      <c r="AG13" s="111"/>
      <c r="AH13" s="111"/>
      <c r="AI13" s="111"/>
      <c r="AJ13" s="111"/>
      <c r="AK13" s="10"/>
      <c r="AL13" s="12"/>
      <c r="AM13" s="111"/>
      <c r="AN13" s="112"/>
      <c r="AO13" s="13"/>
      <c r="AP13" s="14"/>
      <c r="AQ13" s="12"/>
      <c r="AR13" s="103"/>
    </row>
    <row r="14" spans="1:44" s="106" customFormat="1" ht="15" customHeight="1" x14ac:dyDescent="0.25">
      <c r="A14" s="104"/>
      <c r="B14" s="162">
        <v>2023</v>
      </c>
      <c r="C14" s="162" t="s">
        <v>101</v>
      </c>
      <c r="D14" s="163" t="s">
        <v>111</v>
      </c>
      <c r="E14" s="162"/>
      <c r="F14" s="164" t="s">
        <v>113</v>
      </c>
      <c r="G14" s="165"/>
      <c r="H14" s="166"/>
      <c r="I14" s="167"/>
      <c r="J14" s="162"/>
      <c r="K14" s="162"/>
      <c r="L14" s="162"/>
      <c r="M14" s="162"/>
      <c r="N14" s="168"/>
      <c r="O14" s="18"/>
      <c r="P14" s="7"/>
      <c r="Q14" s="7"/>
      <c r="R14" s="7"/>
      <c r="S14" s="7"/>
      <c r="T14" s="10"/>
      <c r="U14" s="12"/>
      <c r="V14" s="13"/>
      <c r="W14" s="13"/>
      <c r="X14" s="12"/>
      <c r="Y14" s="12"/>
      <c r="Z14" s="110"/>
      <c r="AA14" s="10"/>
      <c r="AB14" s="7"/>
      <c r="AC14" s="7"/>
      <c r="AD14" s="7"/>
      <c r="AE14" s="7"/>
      <c r="AF14" s="10"/>
      <c r="AG14" s="111"/>
      <c r="AH14" s="111"/>
      <c r="AI14" s="111"/>
      <c r="AJ14" s="111"/>
      <c r="AK14" s="10"/>
      <c r="AL14" s="12"/>
      <c r="AM14" s="111"/>
      <c r="AN14" s="112"/>
      <c r="AO14" s="13"/>
      <c r="AP14" s="14"/>
      <c r="AQ14" s="12"/>
      <c r="AR14" s="103"/>
    </row>
    <row r="15" spans="1:44" s="106" customFormat="1" ht="15" customHeight="1" x14ac:dyDescent="0.25">
      <c r="A15" s="114"/>
      <c r="B15" s="52" t="s">
        <v>58</v>
      </c>
      <c r="C15" s="11"/>
      <c r="D15" s="9"/>
      <c r="E15" s="7">
        <f t="shared" ref="E15:M15" si="0">SUM(E6:E14)</f>
        <v>11</v>
      </c>
      <c r="F15" s="7">
        <f t="shared" si="0"/>
        <v>0</v>
      </c>
      <c r="G15" s="7">
        <f t="shared" si="0"/>
        <v>1</v>
      </c>
      <c r="H15" s="7">
        <f t="shared" si="0"/>
        <v>8</v>
      </c>
      <c r="I15" s="7">
        <f t="shared" si="0"/>
        <v>17</v>
      </c>
      <c r="J15" s="7">
        <f t="shared" si="0"/>
        <v>10</v>
      </c>
      <c r="K15" s="7">
        <f t="shared" si="0"/>
        <v>4</v>
      </c>
      <c r="L15" s="7">
        <f t="shared" si="0"/>
        <v>2</v>
      </c>
      <c r="M15" s="7">
        <f t="shared" si="0"/>
        <v>1</v>
      </c>
      <c r="N15" s="15">
        <f>PRODUCT(I15/O15)</f>
        <v>0.41463414634146339</v>
      </c>
      <c r="O15" s="10">
        <f>SUM(O6:O14)</f>
        <v>41</v>
      </c>
      <c r="P15" s="99" t="s">
        <v>86</v>
      </c>
      <c r="Q15" s="99" t="s">
        <v>86</v>
      </c>
      <c r="R15" s="99" t="s">
        <v>86</v>
      </c>
      <c r="S15" s="99" t="s">
        <v>86</v>
      </c>
      <c r="T15" s="18"/>
      <c r="U15" s="7">
        <f>SUM(U4:U14)-U5</f>
        <v>1</v>
      </c>
      <c r="V15" s="7">
        <f>SUM(V4:V14)-V5</f>
        <v>0</v>
      </c>
      <c r="W15" s="7">
        <f>SUM(W4:W14)-W5</f>
        <v>0</v>
      </c>
      <c r="X15" s="7">
        <f>SUM(X4:X14)-X5</f>
        <v>0</v>
      </c>
      <c r="Y15" s="7">
        <f>SUM(Y4:Y14)-Y5</f>
        <v>2</v>
      </c>
      <c r="Z15" s="15">
        <f>PRODUCT(N21)</f>
        <v>0.5</v>
      </c>
      <c r="AA15" s="115">
        <f>SUM(AA3:AA14)</f>
        <v>4</v>
      </c>
      <c r="AB15" s="99" t="s">
        <v>86</v>
      </c>
      <c r="AC15" s="99" t="s">
        <v>86</v>
      </c>
      <c r="AD15" s="99" t="s">
        <v>86</v>
      </c>
      <c r="AE15" s="99" t="s">
        <v>86</v>
      </c>
      <c r="AF15" s="10"/>
      <c r="AG15" s="99" t="s">
        <v>48</v>
      </c>
      <c r="AH15" s="99" t="s">
        <v>87</v>
      </c>
      <c r="AI15" s="99" t="s">
        <v>87</v>
      </c>
      <c r="AJ15" s="99" t="s">
        <v>87</v>
      </c>
      <c r="AK15" s="10"/>
      <c r="AL15" s="7">
        <f t="shared" ref="AL15:AQ15" si="1">SUM(AL4:AL14)</f>
        <v>0</v>
      </c>
      <c r="AM15" s="7">
        <f t="shared" si="1"/>
        <v>0</v>
      </c>
      <c r="AN15" s="7">
        <f t="shared" si="1"/>
        <v>0</v>
      </c>
      <c r="AO15" s="7">
        <f t="shared" si="1"/>
        <v>0</v>
      </c>
      <c r="AP15" s="7">
        <f t="shared" si="1"/>
        <v>0</v>
      </c>
      <c r="AQ15" s="7">
        <f t="shared" si="1"/>
        <v>0</v>
      </c>
      <c r="AR15" s="103"/>
    </row>
    <row r="16" spans="1:44" s="106" customFormat="1" ht="15" customHeight="1" x14ac:dyDescent="0.25">
      <c r="A16" s="114"/>
      <c r="B16" s="1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116"/>
      <c r="O16" s="10"/>
      <c r="P16" s="17"/>
      <c r="Q16" s="28"/>
      <c r="R16" s="39"/>
      <c r="S16" s="40"/>
      <c r="T16" s="10"/>
      <c r="U16" s="11"/>
      <c r="V16" s="21"/>
      <c r="W16" s="21"/>
      <c r="X16" s="21"/>
      <c r="Y16" s="21"/>
      <c r="Z16" s="9"/>
      <c r="AA16" s="10"/>
      <c r="AB16" s="117"/>
      <c r="AC16" s="118"/>
      <c r="AD16" s="39"/>
      <c r="AE16" s="40"/>
      <c r="AF16" s="10"/>
      <c r="AG16" s="119">
        <v>0.5</v>
      </c>
      <c r="AH16" s="120">
        <v>0</v>
      </c>
      <c r="AI16" s="120">
        <v>0</v>
      </c>
      <c r="AJ16" s="121">
        <v>0</v>
      </c>
      <c r="AK16" s="10"/>
      <c r="AL16" s="11"/>
      <c r="AM16" s="21"/>
      <c r="AN16" s="21"/>
      <c r="AO16" s="21"/>
      <c r="AP16" s="21"/>
      <c r="AQ16" s="9"/>
      <c r="AR16" s="103"/>
    </row>
    <row r="17" spans="1:45" ht="15" customHeight="1" x14ac:dyDescent="0.25">
      <c r="A17" s="104"/>
      <c r="B17" s="1" t="s">
        <v>88</v>
      </c>
      <c r="C17" s="14"/>
      <c r="D17" s="122">
        <f>SUM(F15:H15)+((I15-F15-G15)/3)+(E15/3)+(AL15*25)+(AM15*25)+(AN15*10)+(AO15*25)+(AP15*20)+(AQ15*15)</f>
        <v>18</v>
      </c>
      <c r="E17" s="16"/>
      <c r="F17" s="16"/>
      <c r="G17" s="16"/>
      <c r="H17" s="16"/>
      <c r="I17" s="16"/>
      <c r="J17" s="16"/>
      <c r="K17" s="16"/>
      <c r="L17" s="16"/>
      <c r="M17" s="16"/>
      <c r="N17" s="36"/>
      <c r="O17" s="16"/>
      <c r="P17" s="10"/>
      <c r="Q17" s="10"/>
      <c r="R17" s="10"/>
      <c r="S17" s="10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0"/>
      <c r="AG17" s="16"/>
      <c r="AH17" s="16"/>
      <c r="AI17" s="16"/>
      <c r="AJ17" s="16"/>
      <c r="AK17" s="10"/>
      <c r="AL17" s="16"/>
      <c r="AM17" s="16"/>
      <c r="AN17" s="16"/>
      <c r="AO17" s="16"/>
      <c r="AP17" s="16"/>
      <c r="AQ17" s="16"/>
      <c r="AR17" s="103"/>
    </row>
    <row r="18" spans="1:45" s="106" customFormat="1" ht="15" customHeight="1" x14ac:dyDescent="0.25">
      <c r="A18" s="10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36"/>
      <c r="O18" s="18"/>
      <c r="P18" s="18"/>
      <c r="Q18" s="18"/>
      <c r="R18" s="18"/>
      <c r="S18" s="18"/>
      <c r="T18" s="18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0"/>
      <c r="AG18" s="16"/>
      <c r="AH18" s="16"/>
      <c r="AI18" s="16"/>
      <c r="AJ18" s="16"/>
      <c r="AK18" s="10"/>
      <c r="AL18" s="16"/>
      <c r="AM18" s="16"/>
      <c r="AN18" s="16"/>
      <c r="AO18" s="16"/>
      <c r="AP18" s="16"/>
      <c r="AQ18" s="16"/>
      <c r="AR18" s="103"/>
    </row>
    <row r="19" spans="1:45" ht="15" customHeight="1" x14ac:dyDescent="0.25">
      <c r="A19" s="104"/>
      <c r="B19" s="17" t="s">
        <v>89</v>
      </c>
      <c r="C19" s="123"/>
      <c r="D19" s="123"/>
      <c r="E19" s="7" t="s">
        <v>2</v>
      </c>
      <c r="F19" s="7" t="s">
        <v>6</v>
      </c>
      <c r="G19" s="9" t="s">
        <v>4</v>
      </c>
      <c r="H19" s="7" t="s">
        <v>5</v>
      </c>
      <c r="I19" s="7" t="s">
        <v>8</v>
      </c>
      <c r="J19" s="16"/>
      <c r="K19" s="7" t="s">
        <v>17</v>
      </c>
      <c r="L19" s="7" t="s">
        <v>18</v>
      </c>
      <c r="M19" s="7" t="s">
        <v>90</v>
      </c>
      <c r="N19" s="7" t="s">
        <v>9</v>
      </c>
      <c r="O19" s="10"/>
      <c r="P19" s="48" t="s">
        <v>106</v>
      </c>
      <c r="Q19" s="3"/>
      <c r="R19" s="3"/>
      <c r="S19" s="3"/>
      <c r="T19" s="124"/>
      <c r="U19" s="124"/>
      <c r="V19" s="124"/>
      <c r="W19" s="124"/>
      <c r="X19" s="124"/>
      <c r="Y19" s="3"/>
      <c r="Z19" s="3"/>
      <c r="AA19" s="3"/>
      <c r="AB19" s="124"/>
      <c r="AC19" s="124"/>
      <c r="AD19" s="3"/>
      <c r="AE19" s="49"/>
      <c r="AF19" s="10"/>
      <c r="AG19" s="48" t="s">
        <v>107</v>
      </c>
      <c r="AH19" s="3"/>
      <c r="AI19" s="3"/>
      <c r="AJ19" s="3"/>
      <c r="AK19" s="3"/>
      <c r="AL19" s="2" t="s">
        <v>108</v>
      </c>
      <c r="AM19" s="3"/>
      <c r="AN19" s="3"/>
      <c r="AO19" s="3"/>
      <c r="AP19" s="3"/>
      <c r="AQ19" s="49"/>
      <c r="AR19" s="103"/>
    </row>
    <row r="20" spans="1:45" ht="15" customHeight="1" x14ac:dyDescent="0.25">
      <c r="A20" s="104"/>
      <c r="B20" s="48" t="s">
        <v>7</v>
      </c>
      <c r="C20" s="3"/>
      <c r="D20" s="49"/>
      <c r="E20" s="12">
        <f>PRODUCT(E15)</f>
        <v>11</v>
      </c>
      <c r="F20" s="12">
        <f>PRODUCT(F15)</f>
        <v>0</v>
      </c>
      <c r="G20" s="12">
        <f>PRODUCT(G15)</f>
        <v>1</v>
      </c>
      <c r="H20" s="12">
        <f>PRODUCT(H15)</f>
        <v>8</v>
      </c>
      <c r="I20" s="12">
        <f>PRODUCT(I15)</f>
        <v>17</v>
      </c>
      <c r="J20" s="16"/>
      <c r="K20" s="125">
        <f>PRODUCT((F20+G20)/E20)</f>
        <v>9.0909090909090912E-2</v>
      </c>
      <c r="L20" s="125">
        <f>PRODUCT(H20/E20)</f>
        <v>0.72727272727272729</v>
      </c>
      <c r="M20" s="125">
        <f>PRODUCT(I20/E20)</f>
        <v>1.5454545454545454</v>
      </c>
      <c r="N20" s="89">
        <f>PRODUCT(N15)</f>
        <v>0.41463414634146339</v>
      </c>
      <c r="O20" s="10">
        <f>PRODUCT(O15)</f>
        <v>41</v>
      </c>
      <c r="P20" s="45" t="s">
        <v>91</v>
      </c>
      <c r="Q20" s="141"/>
      <c r="R20" s="142" t="s">
        <v>99</v>
      </c>
      <c r="S20" s="142"/>
      <c r="T20" s="142"/>
      <c r="U20" s="142"/>
      <c r="V20" s="142"/>
      <c r="W20" s="142"/>
      <c r="X20" s="142"/>
      <c r="Y20" s="143"/>
      <c r="Z20" s="143"/>
      <c r="AA20" s="143" t="s">
        <v>92</v>
      </c>
      <c r="AB20" s="142"/>
      <c r="AC20" s="142"/>
      <c r="AD20" s="143" t="s">
        <v>100</v>
      </c>
      <c r="AE20" s="47"/>
      <c r="AF20" s="10"/>
      <c r="AG20" s="45" t="s">
        <v>91</v>
      </c>
      <c r="AH20" s="46" t="s">
        <v>109</v>
      </c>
      <c r="AI20" s="46"/>
      <c r="AJ20" s="153"/>
      <c r="AK20" s="153"/>
      <c r="AL20" s="153">
        <v>1258</v>
      </c>
      <c r="AM20" s="153"/>
      <c r="AN20" s="154" t="s">
        <v>110</v>
      </c>
      <c r="AO20" s="153"/>
      <c r="AP20" s="153"/>
      <c r="AQ20" s="155"/>
      <c r="AR20" s="103"/>
    </row>
    <row r="21" spans="1:45" ht="15" customHeight="1" x14ac:dyDescent="0.25">
      <c r="A21" s="104"/>
      <c r="B21" s="126" t="s">
        <v>68</v>
      </c>
      <c r="C21" s="127"/>
      <c r="D21" s="128"/>
      <c r="E21" s="12">
        <f t="shared" ref="E21:I21" si="2">SUM(U15)</f>
        <v>1</v>
      </c>
      <c r="F21" s="12">
        <f t="shared" si="2"/>
        <v>0</v>
      </c>
      <c r="G21" s="12">
        <f t="shared" si="2"/>
        <v>0</v>
      </c>
      <c r="H21" s="12">
        <f t="shared" si="2"/>
        <v>0</v>
      </c>
      <c r="I21" s="12">
        <f t="shared" si="2"/>
        <v>2</v>
      </c>
      <c r="J21" s="16"/>
      <c r="K21" s="125">
        <f>PRODUCT((F21+G21)/E21)</f>
        <v>0</v>
      </c>
      <c r="L21" s="125">
        <f>PRODUCT(H21/E21)</f>
        <v>0</v>
      </c>
      <c r="M21" s="125">
        <f>PRODUCT(I21/E21)</f>
        <v>2</v>
      </c>
      <c r="N21" s="89">
        <f>PRODUCT(I21/O21)</f>
        <v>0.5</v>
      </c>
      <c r="O21" s="10">
        <v>4</v>
      </c>
      <c r="P21" s="144" t="s">
        <v>93</v>
      </c>
      <c r="Q21" s="145"/>
      <c r="R21" s="142" t="s">
        <v>99</v>
      </c>
      <c r="S21" s="142"/>
      <c r="T21" s="142"/>
      <c r="U21" s="142"/>
      <c r="V21" s="142"/>
      <c r="W21" s="142"/>
      <c r="X21" s="142"/>
      <c r="Y21" s="143"/>
      <c r="Z21" s="143"/>
      <c r="AA21" s="143" t="s">
        <v>92</v>
      </c>
      <c r="AB21" s="142"/>
      <c r="AC21" s="142"/>
      <c r="AD21" s="143" t="s">
        <v>100</v>
      </c>
      <c r="AE21" s="146"/>
      <c r="AF21" s="10"/>
      <c r="AG21" s="144" t="s">
        <v>93</v>
      </c>
      <c r="AH21" s="142"/>
      <c r="AI21" s="142"/>
      <c r="AJ21" s="115"/>
      <c r="AK21" s="115"/>
      <c r="AL21" s="115"/>
      <c r="AM21" s="115"/>
      <c r="AN21" s="152"/>
      <c r="AO21" s="115"/>
      <c r="AP21" s="115"/>
      <c r="AQ21" s="156"/>
      <c r="AR21" s="103"/>
    </row>
    <row r="22" spans="1:45" ht="15" customHeight="1" x14ac:dyDescent="0.25">
      <c r="A22" s="104"/>
      <c r="B22" s="129" t="s">
        <v>94</v>
      </c>
      <c r="C22" s="130"/>
      <c r="D22" s="131"/>
      <c r="E22" s="132">
        <v>3</v>
      </c>
      <c r="F22" s="132">
        <v>0</v>
      </c>
      <c r="G22" s="132">
        <v>1</v>
      </c>
      <c r="H22" s="132">
        <v>2</v>
      </c>
      <c r="I22" s="132">
        <v>13</v>
      </c>
      <c r="J22" s="16"/>
      <c r="K22" s="133">
        <v>3</v>
      </c>
      <c r="L22" s="133">
        <v>0</v>
      </c>
      <c r="M22" s="133">
        <v>1</v>
      </c>
      <c r="N22" s="134">
        <f>PRODUCT(I22/O22)</f>
        <v>0.59090909090909094</v>
      </c>
      <c r="O22" s="10">
        <v>22</v>
      </c>
      <c r="P22" s="144" t="s">
        <v>95</v>
      </c>
      <c r="Q22" s="145"/>
      <c r="R22" s="142" t="s">
        <v>99</v>
      </c>
      <c r="S22" s="142"/>
      <c r="T22" s="142"/>
      <c r="U22" s="142"/>
      <c r="V22" s="142"/>
      <c r="W22" s="142"/>
      <c r="X22" s="142"/>
      <c r="Y22" s="143"/>
      <c r="Z22" s="143"/>
      <c r="AA22" s="143" t="s">
        <v>92</v>
      </c>
      <c r="AB22" s="142"/>
      <c r="AC22" s="142"/>
      <c r="AD22" s="143" t="s">
        <v>100</v>
      </c>
      <c r="AE22" s="146"/>
      <c r="AF22" s="10"/>
      <c r="AG22" s="144" t="s">
        <v>95</v>
      </c>
      <c r="AH22" s="142"/>
      <c r="AI22" s="142"/>
      <c r="AJ22" s="115"/>
      <c r="AK22" s="115"/>
      <c r="AL22" s="115"/>
      <c r="AM22" s="115"/>
      <c r="AN22" s="152"/>
      <c r="AO22" s="115"/>
      <c r="AP22" s="115"/>
      <c r="AQ22" s="156"/>
      <c r="AR22" s="103"/>
    </row>
    <row r="23" spans="1:45" ht="15" customHeight="1" x14ac:dyDescent="0.25">
      <c r="A23" s="104"/>
      <c r="B23" s="135" t="s">
        <v>96</v>
      </c>
      <c r="C23" s="105"/>
      <c r="D23" s="136"/>
      <c r="E23" s="7">
        <f>SUM(E20:E22)</f>
        <v>15</v>
      </c>
      <c r="F23" s="7">
        <f>SUM(F20:F22)</f>
        <v>0</v>
      </c>
      <c r="G23" s="7">
        <f>SUM(G20:G22)</f>
        <v>2</v>
      </c>
      <c r="H23" s="7">
        <f>SUM(H20:H22)</f>
        <v>10</v>
      </c>
      <c r="I23" s="7">
        <f>SUM(I20:I22)</f>
        <v>32</v>
      </c>
      <c r="J23" s="16"/>
      <c r="K23" s="137">
        <f>PRODUCT((F23+G23)/E23)</f>
        <v>0.13333333333333333</v>
      </c>
      <c r="L23" s="137">
        <f>PRODUCT(H23/E23)</f>
        <v>0.66666666666666663</v>
      </c>
      <c r="M23" s="137">
        <f>PRODUCT(I23/E23)</f>
        <v>2.1333333333333333</v>
      </c>
      <c r="N23" s="15">
        <f>PRODUCT(I23/O23)</f>
        <v>0.47761194029850745</v>
      </c>
      <c r="O23" s="10">
        <f>SUM(O20:O22)</f>
        <v>67</v>
      </c>
      <c r="P23" s="147" t="s">
        <v>97</v>
      </c>
      <c r="Q23" s="148"/>
      <c r="R23" s="149"/>
      <c r="S23" s="149"/>
      <c r="T23" s="149"/>
      <c r="U23" s="149"/>
      <c r="V23" s="149"/>
      <c r="W23" s="149"/>
      <c r="X23" s="149"/>
      <c r="Y23" s="150"/>
      <c r="Z23" s="150"/>
      <c r="AA23" s="150"/>
      <c r="AB23" s="149"/>
      <c r="AC23" s="149"/>
      <c r="AD23" s="150"/>
      <c r="AE23" s="151"/>
      <c r="AF23" s="10"/>
      <c r="AG23" s="147" t="s">
        <v>97</v>
      </c>
      <c r="AH23" s="149"/>
      <c r="AI23" s="149"/>
      <c r="AJ23" s="157"/>
      <c r="AK23" s="157"/>
      <c r="AL23" s="157"/>
      <c r="AM23" s="157"/>
      <c r="AN23" s="157"/>
      <c r="AO23" s="157"/>
      <c r="AP23" s="157"/>
      <c r="AQ23" s="64"/>
      <c r="AR23" s="103"/>
    </row>
    <row r="24" spans="1:45" ht="15" customHeight="1" x14ac:dyDescent="0.25">
      <c r="A24" s="104"/>
      <c r="B24" s="138"/>
      <c r="C24" s="138"/>
      <c r="D24" s="138"/>
      <c r="E24" s="138"/>
      <c r="F24" s="138"/>
      <c r="G24" s="138"/>
      <c r="H24" s="138"/>
      <c r="I24" s="138"/>
      <c r="J24" s="16"/>
      <c r="K24" s="138"/>
      <c r="L24" s="138"/>
      <c r="M24" s="138"/>
      <c r="N24" s="36"/>
      <c r="O24" s="10"/>
      <c r="P24" s="16"/>
      <c r="Q24" s="16"/>
      <c r="R24" s="16"/>
      <c r="S24" s="16"/>
      <c r="T24" s="10"/>
      <c r="U24" s="10"/>
      <c r="V24" s="16"/>
      <c r="W24" s="16"/>
      <c r="X24" s="16"/>
      <c r="Y24" s="10"/>
      <c r="Z24" s="10"/>
      <c r="AA24" s="10"/>
      <c r="AB24" s="10"/>
      <c r="AC24" s="10"/>
      <c r="AD24" s="10"/>
      <c r="AE24" s="10"/>
      <c r="AF24" s="10"/>
      <c r="AG24" s="10"/>
      <c r="AH24" s="139"/>
      <c r="AI24" s="16"/>
      <c r="AJ24" s="16"/>
      <c r="AK24" s="10"/>
      <c r="AL24" s="16"/>
      <c r="AM24" s="16"/>
      <c r="AN24" s="16"/>
      <c r="AO24" s="16"/>
      <c r="AP24" s="16"/>
      <c r="AQ24" s="16"/>
      <c r="AR24" s="103"/>
    </row>
    <row r="25" spans="1:45" ht="15" customHeight="1" x14ac:dyDescent="0.2">
      <c r="A25" s="104"/>
      <c r="B25" s="16" t="s">
        <v>10</v>
      </c>
      <c r="C25" s="16"/>
      <c r="D25" s="51" t="s">
        <v>23</v>
      </c>
      <c r="E25" s="10"/>
      <c r="F25" s="16"/>
      <c r="G25" s="16"/>
      <c r="H25" s="16"/>
      <c r="I25" s="16"/>
      <c r="J25" s="16"/>
      <c r="K25" s="16"/>
      <c r="L25" s="16"/>
      <c r="M25" s="16"/>
      <c r="N25" s="36"/>
      <c r="O25" s="10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ht="15" customHeight="1" x14ac:dyDescent="0.2">
      <c r="A26" s="104"/>
      <c r="B26" s="16"/>
      <c r="C26" s="16"/>
      <c r="D26" s="16" t="s">
        <v>112</v>
      </c>
      <c r="E26" s="16"/>
      <c r="F26" s="16"/>
      <c r="G26" s="16"/>
      <c r="H26" s="16"/>
      <c r="I26" s="16"/>
      <c r="J26" s="16"/>
      <c r="K26" s="16"/>
      <c r="L26" s="16"/>
      <c r="M26" s="16"/>
      <c r="N26" s="36"/>
      <c r="O26" s="10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ht="15" customHeight="1" x14ac:dyDescent="0.2">
      <c r="A27" s="104"/>
      <c r="B27" s="16"/>
      <c r="C27" s="16"/>
      <c r="D27" s="16" t="s">
        <v>116</v>
      </c>
      <c r="E27" s="16"/>
      <c r="F27" s="16"/>
      <c r="G27" s="16"/>
      <c r="H27" s="16"/>
      <c r="I27" s="16"/>
      <c r="J27" s="16"/>
      <c r="K27" s="16"/>
      <c r="L27" s="16"/>
      <c r="M27" s="16"/>
      <c r="N27" s="36"/>
      <c r="O27" s="10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s="78" customFormat="1" ht="15" customHeight="1" x14ac:dyDescent="0.2">
      <c r="A28" s="67"/>
      <c r="B28" s="16"/>
      <c r="C28" s="16"/>
      <c r="D28" s="16"/>
      <c r="E28" s="10"/>
      <c r="F28" s="16"/>
      <c r="G28" s="16"/>
      <c r="H28" s="16"/>
      <c r="I28" s="16"/>
      <c r="J28" s="16"/>
      <c r="K28" s="16"/>
      <c r="L28" s="16"/>
      <c r="M28" s="16"/>
      <c r="N28" s="36"/>
      <c r="O28" s="10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</row>
    <row r="29" spans="1:45" s="78" customFormat="1" ht="15" customHeight="1" x14ac:dyDescent="0.25">
      <c r="A29" s="67"/>
      <c r="B29" s="10"/>
      <c r="C29" s="10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36"/>
      <c r="O29" s="10"/>
      <c r="P29" s="16"/>
      <c r="Q29" s="16"/>
      <c r="R29" s="16"/>
      <c r="S29" s="16"/>
      <c r="T29" s="10"/>
      <c r="U29" s="10"/>
      <c r="V29" s="139"/>
      <c r="W29" s="16"/>
      <c r="X29" s="16"/>
      <c r="Y29" s="16"/>
      <c r="Z29" s="16"/>
      <c r="AA29" s="16"/>
      <c r="AB29" s="16"/>
      <c r="AC29" s="16"/>
      <c r="AD29" s="16"/>
      <c r="AE29" s="16"/>
      <c r="AF29" s="103"/>
      <c r="AG29" s="53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3"/>
    </row>
    <row r="30" spans="1:45" s="78" customFormat="1" ht="15" customHeight="1" x14ac:dyDescent="0.25">
      <c r="A30" s="6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36"/>
      <c r="O30" s="10"/>
      <c r="P30" s="16"/>
      <c r="Q30" s="16"/>
      <c r="R30" s="16"/>
      <c r="S30" s="16"/>
      <c r="T30" s="10"/>
      <c r="U30" s="10"/>
      <c r="V30" s="139"/>
      <c r="W30" s="16"/>
      <c r="X30" s="16"/>
      <c r="Y30" s="16"/>
      <c r="Z30" s="16"/>
      <c r="AA30" s="16"/>
      <c r="AB30" s="16"/>
      <c r="AC30" s="16"/>
      <c r="AD30" s="16"/>
      <c r="AE30" s="16"/>
      <c r="AF30" s="103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3"/>
    </row>
    <row r="31" spans="1:45" s="78" customFormat="1" ht="15" customHeight="1" x14ac:dyDescent="0.25">
      <c r="A31" s="67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36"/>
      <c r="O31" s="10"/>
      <c r="P31" s="16"/>
      <c r="Q31" s="16"/>
      <c r="R31" s="16"/>
      <c r="S31" s="16"/>
      <c r="T31" s="10"/>
      <c r="U31" s="10"/>
      <c r="V31" s="139"/>
      <c r="W31" s="16"/>
      <c r="X31" s="16"/>
      <c r="Y31" s="16"/>
      <c r="Z31" s="16"/>
      <c r="AA31" s="16"/>
      <c r="AB31" s="16"/>
      <c r="AC31" s="16"/>
      <c r="AD31" s="16"/>
      <c r="AE31" s="16"/>
      <c r="AF31" s="103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03"/>
    </row>
    <row r="32" spans="1:45" s="78" customFormat="1" ht="15" customHeight="1" x14ac:dyDescent="0.25">
      <c r="A32" s="67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36"/>
      <c r="O32" s="10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03"/>
    </row>
    <row r="33" spans="1:44" s="78" customFormat="1" ht="15" customHeight="1" x14ac:dyDescent="0.25">
      <c r="A33" s="6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36"/>
      <c r="O33" s="10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03"/>
    </row>
    <row r="34" spans="1:44" s="78" customFormat="1" ht="15" customHeight="1" x14ac:dyDescent="0.25">
      <c r="A34" s="67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36"/>
      <c r="O34" s="10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03"/>
    </row>
    <row r="35" spans="1:44" s="78" customFormat="1" ht="15" customHeight="1" x14ac:dyDescent="0.25">
      <c r="A35" s="6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03"/>
    </row>
    <row r="36" spans="1:44" s="78" customFormat="1" ht="15" customHeight="1" x14ac:dyDescent="0.25">
      <c r="A36" s="6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03"/>
    </row>
    <row r="37" spans="1:44" s="78" customFormat="1" ht="15" customHeight="1" x14ac:dyDescent="0.25">
      <c r="A37" s="6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39"/>
      <c r="AI37" s="16"/>
      <c r="AJ37" s="16"/>
      <c r="AK37" s="16"/>
      <c r="AL37" s="16"/>
      <c r="AM37" s="16"/>
      <c r="AN37" s="16"/>
      <c r="AO37" s="16"/>
      <c r="AP37" s="16"/>
      <c r="AQ37" s="16"/>
      <c r="AR37" s="103"/>
    </row>
    <row r="38" spans="1:44" s="78" customFormat="1" ht="15" customHeight="1" x14ac:dyDescent="0.25">
      <c r="A38" s="67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39"/>
      <c r="AI38" s="16"/>
      <c r="AJ38" s="16"/>
      <c r="AK38" s="16"/>
      <c r="AL38" s="16"/>
      <c r="AM38" s="16"/>
      <c r="AN38" s="16"/>
      <c r="AO38" s="16"/>
      <c r="AP38" s="16"/>
      <c r="AQ38" s="16"/>
      <c r="AR38" s="103"/>
    </row>
    <row r="39" spans="1:44" s="78" customFormat="1" ht="15" customHeight="1" x14ac:dyDescent="0.25">
      <c r="A39" s="67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39"/>
      <c r="AI39" s="16"/>
      <c r="AJ39" s="16"/>
      <c r="AK39" s="16"/>
      <c r="AL39" s="16"/>
      <c r="AM39" s="16"/>
      <c r="AN39" s="16"/>
      <c r="AO39" s="16"/>
      <c r="AP39" s="16"/>
      <c r="AQ39" s="16"/>
      <c r="AR39" s="103"/>
    </row>
    <row r="40" spans="1:44" s="78" customFormat="1" ht="15" customHeight="1" x14ac:dyDescent="0.25">
      <c r="A40" s="6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39"/>
      <c r="AI40" s="16"/>
      <c r="AJ40" s="16"/>
      <c r="AK40" s="16"/>
      <c r="AL40" s="16"/>
      <c r="AM40" s="16"/>
      <c r="AN40" s="16"/>
      <c r="AO40" s="16"/>
      <c r="AP40" s="16"/>
      <c r="AQ40" s="16"/>
      <c r="AR40" s="103"/>
    </row>
    <row r="41" spans="1:44" s="78" customFormat="1" ht="15" customHeight="1" x14ac:dyDescent="0.25">
      <c r="A41" s="67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39"/>
      <c r="AI41" s="16"/>
      <c r="AJ41" s="16"/>
      <c r="AK41" s="16"/>
      <c r="AL41" s="16"/>
      <c r="AM41" s="16"/>
      <c r="AN41" s="16"/>
      <c r="AO41" s="16"/>
      <c r="AP41" s="16"/>
      <c r="AQ41" s="16"/>
      <c r="AR41" s="103"/>
    </row>
    <row r="42" spans="1:44" s="78" customFormat="1" ht="15" customHeight="1" x14ac:dyDescent="0.25">
      <c r="A42" s="6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39"/>
      <c r="AI42" s="16"/>
      <c r="AJ42" s="16"/>
      <c r="AK42" s="16"/>
      <c r="AL42" s="16"/>
      <c r="AM42" s="16"/>
      <c r="AN42" s="16"/>
      <c r="AO42" s="16"/>
      <c r="AP42" s="16"/>
      <c r="AQ42" s="16"/>
      <c r="AR42" s="103"/>
    </row>
    <row r="43" spans="1:44" s="78" customFormat="1" ht="15" customHeight="1" x14ac:dyDescent="0.25">
      <c r="A43" s="6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39"/>
      <c r="AI43" s="16"/>
      <c r="AJ43" s="16"/>
      <c r="AK43" s="16"/>
      <c r="AL43" s="16"/>
      <c r="AM43" s="16"/>
      <c r="AN43" s="16"/>
      <c r="AO43" s="16"/>
      <c r="AP43" s="16"/>
      <c r="AQ43" s="16"/>
      <c r="AR43" s="103"/>
    </row>
    <row r="44" spans="1:44" s="78" customFormat="1" ht="15" customHeight="1" x14ac:dyDescent="0.25">
      <c r="A44" s="6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39"/>
      <c r="AI44" s="16"/>
      <c r="AJ44" s="16"/>
      <c r="AK44" s="16"/>
      <c r="AL44" s="16"/>
      <c r="AM44" s="16"/>
      <c r="AN44" s="16"/>
      <c r="AO44" s="16"/>
      <c r="AP44" s="16"/>
      <c r="AQ44" s="16"/>
      <c r="AR44" s="103"/>
    </row>
    <row r="45" spans="1:44" s="78" customFormat="1" ht="15" customHeight="1" x14ac:dyDescent="0.25">
      <c r="A45" s="67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39"/>
      <c r="AI45" s="16"/>
      <c r="AJ45" s="16"/>
      <c r="AK45" s="16"/>
      <c r="AL45" s="16"/>
      <c r="AM45" s="16"/>
      <c r="AN45" s="16"/>
      <c r="AO45" s="16"/>
      <c r="AP45" s="16"/>
      <c r="AQ45" s="16"/>
      <c r="AR45" s="103"/>
    </row>
    <row r="46" spans="1:44" s="78" customFormat="1" ht="15" customHeight="1" x14ac:dyDescent="0.25">
      <c r="A46" s="6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39"/>
      <c r="AI46" s="16"/>
      <c r="AJ46" s="16"/>
      <c r="AK46" s="16"/>
      <c r="AL46" s="16"/>
      <c r="AM46" s="16"/>
      <c r="AN46" s="16"/>
      <c r="AO46" s="16"/>
      <c r="AP46" s="16"/>
      <c r="AQ46" s="16"/>
      <c r="AR46" s="103"/>
    </row>
    <row r="47" spans="1:44" s="78" customFormat="1" ht="15" customHeight="1" x14ac:dyDescent="0.25">
      <c r="A47" s="6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39"/>
      <c r="AI47" s="16"/>
      <c r="AJ47" s="16"/>
      <c r="AK47" s="16"/>
      <c r="AL47" s="16"/>
      <c r="AM47" s="16"/>
      <c r="AN47" s="16"/>
      <c r="AO47" s="16"/>
      <c r="AP47" s="16"/>
      <c r="AQ47" s="16"/>
      <c r="AR47" s="103"/>
    </row>
    <row r="48" spans="1:44" s="78" customFormat="1" ht="15" customHeight="1" x14ac:dyDescent="0.25">
      <c r="A48" s="6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39"/>
      <c r="AI48" s="16"/>
      <c r="AJ48" s="16"/>
      <c r="AK48" s="16"/>
      <c r="AL48" s="16"/>
      <c r="AM48" s="16"/>
      <c r="AN48" s="16"/>
      <c r="AO48" s="16"/>
      <c r="AP48" s="16"/>
      <c r="AQ48" s="16"/>
      <c r="AR48" s="103"/>
    </row>
    <row r="49" spans="1:44" s="78" customFormat="1" ht="15" customHeight="1" x14ac:dyDescent="0.25">
      <c r="A49" s="6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39"/>
      <c r="AI49" s="16"/>
      <c r="AJ49" s="16"/>
      <c r="AK49" s="16"/>
      <c r="AL49" s="16"/>
      <c r="AM49" s="16"/>
      <c r="AN49" s="16"/>
      <c r="AO49" s="16"/>
      <c r="AP49" s="16"/>
      <c r="AQ49" s="16"/>
      <c r="AR49" s="103"/>
    </row>
    <row r="50" spans="1:44" s="78" customFormat="1" ht="15" customHeight="1" x14ac:dyDescent="0.25">
      <c r="A50" s="67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39"/>
      <c r="AI50" s="16"/>
      <c r="AJ50" s="16"/>
      <c r="AK50" s="16"/>
      <c r="AL50" s="16"/>
      <c r="AM50" s="16"/>
      <c r="AN50" s="16"/>
      <c r="AO50" s="16"/>
      <c r="AP50" s="16"/>
      <c r="AQ50" s="16"/>
      <c r="AR50" s="103"/>
    </row>
    <row r="51" spans="1:44" s="78" customFormat="1" ht="15" customHeight="1" x14ac:dyDescent="0.25">
      <c r="A51" s="6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39"/>
      <c r="AI51" s="16"/>
      <c r="AJ51" s="16"/>
      <c r="AK51" s="16"/>
      <c r="AL51" s="16"/>
      <c r="AM51" s="16"/>
      <c r="AN51" s="16"/>
      <c r="AO51" s="16"/>
      <c r="AP51" s="16"/>
      <c r="AQ51" s="16"/>
      <c r="AR51" s="103"/>
    </row>
    <row r="52" spans="1:44" s="78" customFormat="1" ht="15" customHeight="1" x14ac:dyDescent="0.25">
      <c r="A52" s="67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39"/>
      <c r="AI52" s="16"/>
      <c r="AJ52" s="16"/>
      <c r="AK52" s="16"/>
      <c r="AL52" s="16"/>
      <c r="AM52" s="16"/>
      <c r="AN52" s="16"/>
      <c r="AO52" s="16"/>
      <c r="AP52" s="16"/>
      <c r="AQ52" s="16"/>
      <c r="AR52" s="103"/>
    </row>
    <row r="53" spans="1:44" s="78" customFormat="1" ht="15" customHeight="1" x14ac:dyDescent="0.25">
      <c r="A53" s="6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39"/>
      <c r="AI53" s="16"/>
      <c r="AJ53" s="16"/>
      <c r="AK53" s="16"/>
      <c r="AL53" s="16"/>
      <c r="AM53" s="16"/>
      <c r="AN53" s="16"/>
      <c r="AO53" s="16"/>
      <c r="AP53" s="16"/>
      <c r="AQ53" s="16"/>
      <c r="AR53" s="103"/>
    </row>
    <row r="54" spans="1:44" s="78" customFormat="1" ht="15" customHeight="1" x14ac:dyDescent="0.25">
      <c r="A54" s="67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39"/>
      <c r="AI54" s="16"/>
      <c r="AJ54" s="16"/>
      <c r="AK54" s="16"/>
      <c r="AL54" s="16"/>
      <c r="AM54" s="16"/>
      <c r="AN54" s="16"/>
      <c r="AO54" s="16"/>
      <c r="AP54" s="16"/>
      <c r="AQ54" s="16"/>
      <c r="AR54" s="103"/>
    </row>
    <row r="55" spans="1:44" s="78" customFormat="1" ht="15" customHeight="1" x14ac:dyDescent="0.25">
      <c r="A55" s="67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39"/>
      <c r="AI55" s="16"/>
      <c r="AJ55" s="16"/>
      <c r="AK55" s="16"/>
      <c r="AL55" s="16"/>
      <c r="AM55" s="16"/>
      <c r="AN55" s="16"/>
      <c r="AO55" s="16"/>
      <c r="AP55" s="16"/>
      <c r="AQ55" s="16"/>
      <c r="AR55" s="103"/>
    </row>
    <row r="56" spans="1:44" s="78" customFormat="1" ht="15" customHeight="1" x14ac:dyDescent="0.25">
      <c r="A56" s="67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39"/>
      <c r="AI56" s="16"/>
      <c r="AJ56" s="16"/>
      <c r="AK56" s="16"/>
      <c r="AL56" s="16"/>
      <c r="AM56" s="16"/>
      <c r="AN56" s="16"/>
      <c r="AO56" s="16"/>
      <c r="AP56" s="16"/>
      <c r="AQ56" s="16"/>
      <c r="AR56" s="103"/>
    </row>
    <row r="57" spans="1:44" s="78" customFormat="1" ht="15" customHeight="1" x14ac:dyDescent="0.25">
      <c r="A57" s="6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39"/>
      <c r="AI57" s="16"/>
      <c r="AJ57" s="16"/>
      <c r="AK57" s="16"/>
      <c r="AL57" s="16"/>
      <c r="AM57" s="16"/>
      <c r="AN57" s="16"/>
      <c r="AO57" s="16"/>
      <c r="AP57" s="16"/>
      <c r="AQ57" s="16"/>
      <c r="AR57" s="103"/>
    </row>
    <row r="58" spans="1:44" s="78" customFormat="1" ht="15" customHeight="1" x14ac:dyDescent="0.25">
      <c r="A58" s="6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39"/>
      <c r="AI58" s="16"/>
      <c r="AJ58" s="16"/>
      <c r="AK58" s="16"/>
      <c r="AL58" s="16"/>
      <c r="AM58" s="16"/>
      <c r="AN58" s="16"/>
      <c r="AO58" s="16"/>
      <c r="AP58" s="16"/>
      <c r="AQ58" s="16"/>
      <c r="AR58" s="103"/>
    </row>
    <row r="59" spans="1:44" s="78" customFormat="1" ht="15" customHeight="1" x14ac:dyDescent="0.25">
      <c r="A59" s="67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39"/>
      <c r="AI59" s="16"/>
      <c r="AJ59" s="16"/>
      <c r="AK59" s="16"/>
      <c r="AL59" s="16"/>
      <c r="AM59" s="16"/>
      <c r="AN59" s="16"/>
      <c r="AO59" s="16"/>
      <c r="AP59" s="16"/>
      <c r="AQ59" s="16"/>
      <c r="AR59" s="103"/>
    </row>
    <row r="60" spans="1:44" s="78" customFormat="1" ht="15" customHeight="1" x14ac:dyDescent="0.25">
      <c r="A60" s="6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39"/>
      <c r="AI60" s="16"/>
      <c r="AJ60" s="16"/>
      <c r="AK60" s="16"/>
      <c r="AL60" s="16"/>
      <c r="AM60" s="16"/>
      <c r="AN60" s="16"/>
      <c r="AO60" s="16"/>
      <c r="AP60" s="16"/>
      <c r="AQ60" s="16"/>
      <c r="AR60" s="103"/>
    </row>
    <row r="61" spans="1:44" s="78" customFormat="1" ht="15" customHeight="1" x14ac:dyDescent="0.25">
      <c r="A61" s="67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39"/>
      <c r="AI61" s="16"/>
      <c r="AJ61" s="16"/>
      <c r="AK61" s="16"/>
      <c r="AL61" s="16"/>
      <c r="AM61" s="16"/>
      <c r="AN61" s="16"/>
      <c r="AO61" s="16"/>
      <c r="AP61" s="16"/>
      <c r="AQ61" s="16"/>
      <c r="AR61" s="103"/>
    </row>
    <row r="62" spans="1:44" s="78" customFormat="1" ht="15" customHeight="1" x14ac:dyDescent="0.25">
      <c r="A62" s="6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39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78" customFormat="1" ht="15" customHeight="1" x14ac:dyDescent="0.25">
      <c r="A63" s="67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39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78" customFormat="1" ht="15" customHeight="1" x14ac:dyDescent="0.25">
      <c r="A64" s="6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39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4" s="78" customFormat="1" ht="15" customHeight="1" x14ac:dyDescent="0.25">
      <c r="A65" s="67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39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78" customFormat="1" ht="15" customHeight="1" x14ac:dyDescent="0.25">
      <c r="A66" s="67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39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78" customFormat="1" ht="15" customHeight="1" x14ac:dyDescent="0.25">
      <c r="A67" s="67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39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78" customFormat="1" ht="15" customHeight="1" x14ac:dyDescent="0.25">
      <c r="A68" s="67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39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78" customFormat="1" ht="15" customHeight="1" x14ac:dyDescent="0.25">
      <c r="A69" s="6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39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78" customFormat="1" ht="15" customHeight="1" x14ac:dyDescent="0.25">
      <c r="A70" s="67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39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78" customFormat="1" ht="15" customHeight="1" x14ac:dyDescent="0.25">
      <c r="A71" s="6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39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78" customFormat="1" ht="15" customHeight="1" x14ac:dyDescent="0.25">
      <c r="A72" s="67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39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78" customFormat="1" ht="15" customHeight="1" x14ac:dyDescent="0.25">
      <c r="A73" s="6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39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78" customFormat="1" ht="15" customHeight="1" x14ac:dyDescent="0.25">
      <c r="A74" s="67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39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78" customFormat="1" ht="15" customHeight="1" x14ac:dyDescent="0.25">
      <c r="A75" s="67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39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78" customFormat="1" ht="15" customHeight="1" x14ac:dyDescent="0.25">
      <c r="A76" s="67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39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78" customFormat="1" ht="15" customHeight="1" x14ac:dyDescent="0.25">
      <c r="A77" s="67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39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78" customFormat="1" ht="15" customHeight="1" x14ac:dyDescent="0.25">
      <c r="A78" s="6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39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78" customFormat="1" ht="15" customHeight="1" x14ac:dyDescent="0.25">
      <c r="A79" s="67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39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78" customFormat="1" ht="15" customHeight="1" x14ac:dyDescent="0.25">
      <c r="A80" s="6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39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78" customFormat="1" ht="15" customHeight="1" x14ac:dyDescent="0.25">
      <c r="A81" s="67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39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78" customFormat="1" ht="15" customHeight="1" x14ac:dyDescent="0.25">
      <c r="A82" s="6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39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78" customFormat="1" ht="15" customHeight="1" x14ac:dyDescent="0.25">
      <c r="A83" s="67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0"/>
      <c r="AH83" s="139"/>
      <c r="AI83" s="16"/>
      <c r="AJ83" s="16"/>
      <c r="AK83" s="16"/>
      <c r="AL83" s="16"/>
      <c r="AM83" s="16"/>
      <c r="AN83" s="16"/>
      <c r="AO83" s="16"/>
      <c r="AP83" s="16"/>
      <c r="AQ83" s="16"/>
      <c r="AR83"/>
    </row>
    <row r="84" spans="1:44" s="78" customFormat="1" ht="15" customHeight="1" x14ac:dyDescent="0.25">
      <c r="A84" s="6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39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78" customFormat="1" ht="15" customHeight="1" x14ac:dyDescent="0.25">
      <c r="A85" s="67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39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78" customFormat="1" ht="15" customHeight="1" x14ac:dyDescent="0.25">
      <c r="A86" s="67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39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78" customFormat="1" ht="15" customHeight="1" x14ac:dyDescent="0.25">
      <c r="A87" s="67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39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78" customFormat="1" ht="15" customHeight="1" x14ac:dyDescent="0.25">
      <c r="A88" s="67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39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78" customFormat="1" ht="15" customHeight="1" x14ac:dyDescent="0.25">
      <c r="A89" s="67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39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78" customFormat="1" ht="15" customHeight="1" x14ac:dyDescent="0.25">
      <c r="A90" s="67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39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78" customFormat="1" ht="15" customHeight="1" x14ac:dyDescent="0.25">
      <c r="A91" s="67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39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78" customFormat="1" ht="15" customHeight="1" x14ac:dyDescent="0.25">
      <c r="A92" s="67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39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78" customFormat="1" ht="15" customHeight="1" x14ac:dyDescent="0.25">
      <c r="A93" s="67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39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78" customFormat="1" ht="15" customHeight="1" x14ac:dyDescent="0.25">
      <c r="A94" s="67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39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78" customFormat="1" ht="15" customHeight="1" x14ac:dyDescent="0.25">
      <c r="A95" s="67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39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78" customFormat="1" ht="15" customHeight="1" x14ac:dyDescent="0.25">
      <c r="A96" s="67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39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78" customFormat="1" ht="15" customHeight="1" x14ac:dyDescent="0.25">
      <c r="A97" s="67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39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78" customFormat="1" ht="15" customHeight="1" x14ac:dyDescent="0.25">
      <c r="A98" s="67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39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78" customFormat="1" ht="15" customHeight="1" x14ac:dyDescent="0.25">
      <c r="A99" s="67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39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78" customFormat="1" ht="15" customHeight="1" x14ac:dyDescent="0.25">
      <c r="A100" s="67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39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78" customFormat="1" ht="15" customHeight="1" x14ac:dyDescent="0.25">
      <c r="A101" s="67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39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78" customFormat="1" ht="15" customHeight="1" x14ac:dyDescent="0.25">
      <c r="A102" s="67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39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78" customFormat="1" ht="15" customHeight="1" x14ac:dyDescent="0.25">
      <c r="A103" s="67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39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78" customFormat="1" ht="15" customHeight="1" x14ac:dyDescent="0.25">
      <c r="A104" s="67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39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78" customFormat="1" ht="15" customHeight="1" x14ac:dyDescent="0.25">
      <c r="A105" s="67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39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78" customFormat="1" ht="15" customHeight="1" x14ac:dyDescent="0.25">
      <c r="A106" s="67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39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78" customFormat="1" ht="15" customHeight="1" x14ac:dyDescent="0.25">
      <c r="A107" s="6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39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78" customFormat="1" ht="15" customHeight="1" x14ac:dyDescent="0.25">
      <c r="A108" s="67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39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78" customFormat="1" ht="15" customHeight="1" x14ac:dyDescent="0.25">
      <c r="A109" s="67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39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78" customFormat="1" ht="15" customHeight="1" x14ac:dyDescent="0.25">
      <c r="A110" s="67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39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78" customFormat="1" ht="15" customHeight="1" x14ac:dyDescent="0.25">
      <c r="A111" s="67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39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78" customFormat="1" ht="15" customHeight="1" x14ac:dyDescent="0.25">
      <c r="A112" s="67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39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78" customFormat="1" ht="15" customHeight="1" x14ac:dyDescent="0.25">
      <c r="A113" s="67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39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78" customFormat="1" ht="15" customHeight="1" x14ac:dyDescent="0.25">
      <c r="A114" s="67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39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78" customFormat="1" ht="15" customHeight="1" x14ac:dyDescent="0.25">
      <c r="A115" s="67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39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78" customFormat="1" ht="15" customHeight="1" x14ac:dyDescent="0.25">
      <c r="A116" s="6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39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78" customFormat="1" ht="15" customHeight="1" x14ac:dyDescent="0.25">
      <c r="A117" s="6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39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78" customFormat="1" ht="15" customHeight="1" x14ac:dyDescent="0.25">
      <c r="A118" s="6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39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78" customFormat="1" ht="15" customHeight="1" x14ac:dyDescent="0.25">
      <c r="A119" s="6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39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78" customFormat="1" ht="15" customHeight="1" x14ac:dyDescent="0.25">
      <c r="A120" s="6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39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78" customFormat="1" ht="15" customHeight="1" x14ac:dyDescent="0.25">
      <c r="A121" s="6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39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78" customFormat="1" ht="15" customHeight="1" x14ac:dyDescent="0.25">
      <c r="A122" s="6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39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78" customFormat="1" ht="15" customHeight="1" x14ac:dyDescent="0.25">
      <c r="A123" s="6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39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78" customFormat="1" ht="15" customHeight="1" x14ac:dyDescent="0.25">
      <c r="A124" s="6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39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78" customFormat="1" ht="15" customHeight="1" x14ac:dyDescent="0.25">
      <c r="A125" s="6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39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78" customFormat="1" ht="15" customHeight="1" x14ac:dyDescent="0.25">
      <c r="A126" s="6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39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78" customFormat="1" ht="15" customHeight="1" x14ac:dyDescent="0.25">
      <c r="A127" s="6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39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78" customFormat="1" ht="15" customHeight="1" x14ac:dyDescent="0.25">
      <c r="A128" s="6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39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78" customFormat="1" ht="15" customHeight="1" x14ac:dyDescent="0.25">
      <c r="A129" s="6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39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78" customFormat="1" ht="15" customHeight="1" x14ac:dyDescent="0.25">
      <c r="A130" s="6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39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78" customFormat="1" ht="15" customHeight="1" x14ac:dyDescent="0.25">
      <c r="A131" s="6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39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78" customFormat="1" ht="15" customHeight="1" x14ac:dyDescent="0.25">
      <c r="A132" s="6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39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78" customFormat="1" ht="15" customHeight="1" x14ac:dyDescent="0.25">
      <c r="A133" s="6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39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78" customFormat="1" ht="15" customHeight="1" x14ac:dyDescent="0.25">
      <c r="A134" s="6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39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78" customFormat="1" ht="15" customHeight="1" x14ac:dyDescent="0.25">
      <c r="A135" s="6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39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78" customFormat="1" ht="15" customHeight="1" x14ac:dyDescent="0.25">
      <c r="A136" s="6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39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78" customFormat="1" ht="15" customHeight="1" x14ac:dyDescent="0.25">
      <c r="A137" s="6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39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78" customFormat="1" ht="15" customHeight="1" x14ac:dyDescent="0.25">
      <c r="A138" s="6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39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78" customFormat="1" ht="15" customHeight="1" x14ac:dyDescent="0.25">
      <c r="A139" s="6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39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78" customFormat="1" ht="15" customHeight="1" x14ac:dyDescent="0.25">
      <c r="A140" s="6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39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78" customFormat="1" ht="15" customHeight="1" x14ac:dyDescent="0.25">
      <c r="A141" s="6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39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78" customFormat="1" ht="15" customHeight="1" x14ac:dyDescent="0.25">
      <c r="A142" s="6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39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78" customFormat="1" ht="15" customHeight="1" x14ac:dyDescent="0.25">
      <c r="A143" s="6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39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78" customFormat="1" ht="15" customHeight="1" x14ac:dyDescent="0.25">
      <c r="A144" s="6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39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78" customFormat="1" ht="15" customHeight="1" x14ac:dyDescent="0.25">
      <c r="A145" s="6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39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78" customFormat="1" ht="15" customHeight="1" x14ac:dyDescent="0.25">
      <c r="A146" s="6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39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78" customFormat="1" ht="15" customHeight="1" x14ac:dyDescent="0.25">
      <c r="A147" s="6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39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78" customFormat="1" ht="15" customHeight="1" x14ac:dyDescent="0.25">
      <c r="A148" s="6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39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78" customFormat="1" ht="15" customHeight="1" x14ac:dyDescent="0.25">
      <c r="A149" s="6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39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78" customFormat="1" ht="15" customHeight="1" x14ac:dyDescent="0.25">
      <c r="A150" s="6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39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78" customFormat="1" ht="15" customHeight="1" x14ac:dyDescent="0.25">
      <c r="A151" s="6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39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78" customFormat="1" ht="15" customHeight="1" x14ac:dyDescent="0.25">
      <c r="A152" s="6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39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78" customFormat="1" ht="15" customHeight="1" x14ac:dyDescent="0.25">
      <c r="A153" s="6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39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78" customFormat="1" ht="15" customHeight="1" x14ac:dyDescent="0.25">
      <c r="A154" s="6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39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78" customFormat="1" ht="15" customHeight="1" x14ac:dyDescent="0.25">
      <c r="A155" s="6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39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78" customFormat="1" ht="15" customHeight="1" x14ac:dyDescent="0.25">
      <c r="A156" s="6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39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78" customFormat="1" ht="15" customHeight="1" x14ac:dyDescent="0.25">
      <c r="A157" s="6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39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78" customFormat="1" ht="15" customHeight="1" x14ac:dyDescent="0.25">
      <c r="A158" s="6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39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78" customFormat="1" ht="15" customHeight="1" x14ac:dyDescent="0.25">
      <c r="A159" s="6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39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78" customFormat="1" ht="15" customHeight="1" x14ac:dyDescent="0.25">
      <c r="A160" s="6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39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78" customFormat="1" ht="15" customHeight="1" x14ac:dyDescent="0.25">
      <c r="A161" s="6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39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78" customFormat="1" ht="15" customHeight="1" x14ac:dyDescent="0.25">
      <c r="A162" s="6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39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78" customFormat="1" ht="15" customHeight="1" x14ac:dyDescent="0.25">
      <c r="A163" s="6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39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78" customFormat="1" ht="15" customHeight="1" x14ac:dyDescent="0.25">
      <c r="A164" s="6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39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78" customFormat="1" ht="15" customHeight="1" x14ac:dyDescent="0.25">
      <c r="A165" s="6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39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78" customFormat="1" ht="15" customHeight="1" x14ac:dyDescent="0.25">
      <c r="A166" s="6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39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78" customFormat="1" ht="15" customHeight="1" x14ac:dyDescent="0.25">
      <c r="A167" s="6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39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78" customFormat="1" ht="15" customHeight="1" x14ac:dyDescent="0.25">
      <c r="A168" s="6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39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78" customFormat="1" ht="15" customHeight="1" x14ac:dyDescent="0.25">
      <c r="A169" s="6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39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78" customFormat="1" ht="15" customHeight="1" x14ac:dyDescent="0.25">
      <c r="A170" s="6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39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78" customFormat="1" ht="15" customHeight="1" x14ac:dyDescent="0.25">
      <c r="A171" s="67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39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78" customFormat="1" ht="15" customHeight="1" x14ac:dyDescent="0.25">
      <c r="A172" s="67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39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78" customFormat="1" ht="15" customHeight="1" x14ac:dyDescent="0.25">
      <c r="A173" s="67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39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78" customFormat="1" ht="15" customHeight="1" x14ac:dyDescent="0.25">
      <c r="A174" s="67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39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78" customFormat="1" ht="15" customHeight="1" x14ac:dyDescent="0.25">
      <c r="A175" s="67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39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s="78" customFormat="1" ht="15" customHeight="1" x14ac:dyDescent="0.25">
      <c r="A176" s="67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0"/>
      <c r="P176" s="10"/>
      <c r="Q176" s="10"/>
      <c r="R176" s="10"/>
      <c r="S176" s="10"/>
      <c r="T176" s="10"/>
      <c r="U176" s="16"/>
      <c r="V176" s="16"/>
      <c r="W176" s="16"/>
      <c r="X176" s="16"/>
      <c r="Y176" s="10"/>
      <c r="Z176" s="10"/>
      <c r="AA176" s="10"/>
      <c r="AB176" s="10"/>
      <c r="AC176" s="10"/>
      <c r="AD176" s="10"/>
      <c r="AE176" s="10"/>
      <c r="AF176" s="10"/>
      <c r="AG176" s="10"/>
      <c r="AH176" s="139"/>
      <c r="AI176" s="16"/>
      <c r="AJ176" s="16"/>
      <c r="AK176" s="10"/>
      <c r="AL176" s="10"/>
      <c r="AM176" s="10"/>
      <c r="AN176" s="10"/>
      <c r="AO176" s="10"/>
      <c r="AP176" s="10"/>
      <c r="AQ176" s="10"/>
      <c r="AR176"/>
    </row>
    <row r="177" spans="33:36" customFormat="1" ht="15" customHeight="1" x14ac:dyDescent="0.25">
      <c r="AG177" s="10"/>
      <c r="AH177" s="139"/>
      <c r="AI177" s="16"/>
      <c r="AJ177" s="16"/>
    </row>
    <row r="178" spans="33:36" customFormat="1" ht="15" customHeight="1" x14ac:dyDescent="0.25">
      <c r="AG178" s="10"/>
      <c r="AH178" s="139"/>
      <c r="AI178" s="16"/>
      <c r="AJ178" s="16"/>
    </row>
    <row r="179" spans="33:36" customFormat="1" ht="15" customHeight="1" x14ac:dyDescent="0.25">
      <c r="AG179" s="10"/>
      <c r="AH179" s="139"/>
      <c r="AI179" s="16"/>
      <c r="AJ179" s="16"/>
    </row>
    <row r="180" spans="33:36" customFormat="1" ht="15" customHeight="1" x14ac:dyDescent="0.25">
      <c r="AG180" s="10"/>
      <c r="AH180" s="139"/>
      <c r="AI180" s="16"/>
      <c r="AJ180" s="16"/>
    </row>
    <row r="181" spans="33:36" customFormat="1" ht="15" customHeight="1" x14ac:dyDescent="0.25">
      <c r="AG181" s="10"/>
      <c r="AH181" s="139"/>
      <c r="AI181" s="16"/>
      <c r="AJ181" s="16"/>
    </row>
    <row r="182" spans="33:36" customFormat="1" ht="15" customHeight="1" x14ac:dyDescent="0.25">
      <c r="AG182" s="10"/>
      <c r="AH182" s="139"/>
      <c r="AI182" s="16"/>
      <c r="AJ182" s="16"/>
    </row>
    <row r="183" spans="33:36" customFormat="1" ht="15" customHeight="1" x14ac:dyDescent="0.25">
      <c r="AG183" s="10"/>
      <c r="AH183" s="139"/>
      <c r="AI183" s="16"/>
      <c r="AJ183" s="16"/>
    </row>
  </sheetData>
  <sortState xmlns:xlrd2="http://schemas.microsoft.com/office/spreadsheetml/2017/richdata2" ref="B10:AI11">
    <sortCondition ref="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4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8" t="s">
        <v>22</v>
      </c>
      <c r="C1" s="2"/>
      <c r="D1" s="3"/>
      <c r="E1" s="4" t="s">
        <v>24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84"/>
      <c r="E2" s="8" t="s">
        <v>7</v>
      </c>
      <c r="F2" s="21"/>
      <c r="G2" s="21"/>
      <c r="H2" s="21"/>
      <c r="I2" s="28"/>
      <c r="J2" s="9"/>
      <c r="K2" s="20"/>
      <c r="L2" s="17" t="s">
        <v>50</v>
      </c>
      <c r="M2" s="21"/>
      <c r="N2" s="21"/>
      <c r="O2" s="27"/>
      <c r="P2" s="6"/>
      <c r="Q2" s="17" t="s">
        <v>51</v>
      </c>
      <c r="R2" s="21"/>
      <c r="S2" s="21"/>
      <c r="T2" s="21"/>
      <c r="U2" s="28"/>
      <c r="V2" s="27"/>
      <c r="W2" s="6"/>
      <c r="X2" s="85" t="s">
        <v>12</v>
      </c>
      <c r="Y2" s="8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52</v>
      </c>
      <c r="AI2" s="21"/>
      <c r="AJ2" s="21"/>
      <c r="AK2" s="27"/>
      <c r="AL2" s="6"/>
      <c r="AM2" s="17" t="s">
        <v>51</v>
      </c>
      <c r="AN2" s="21"/>
      <c r="AO2" s="21"/>
      <c r="AP2" s="21"/>
      <c r="AQ2" s="28"/>
      <c r="AR2" s="27"/>
      <c r="AS2" s="37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2"/>
      <c r="D4" s="1"/>
      <c r="E4" s="12"/>
      <c r="F4" s="12"/>
      <c r="G4" s="12"/>
      <c r="H4" s="12"/>
      <c r="I4" s="12"/>
      <c r="J4" s="89"/>
      <c r="K4" s="10"/>
      <c r="L4" s="52"/>
      <c r="M4" s="7"/>
      <c r="N4" s="7"/>
      <c r="O4" s="7"/>
      <c r="P4" s="10"/>
      <c r="Q4" s="12"/>
      <c r="R4" s="12"/>
      <c r="S4" s="13"/>
      <c r="T4" s="12"/>
      <c r="U4" s="12"/>
      <c r="V4" s="87"/>
      <c r="W4" s="18"/>
      <c r="X4" s="12">
        <v>2016</v>
      </c>
      <c r="Y4" s="12" t="s">
        <v>20</v>
      </c>
      <c r="Z4" s="1" t="s">
        <v>19</v>
      </c>
      <c r="AA4" s="12">
        <v>7</v>
      </c>
      <c r="AB4" s="12">
        <v>0</v>
      </c>
      <c r="AC4" s="12">
        <v>1</v>
      </c>
      <c r="AD4" s="12">
        <v>3</v>
      </c>
      <c r="AE4" s="12">
        <v>9</v>
      </c>
      <c r="AF4" s="89">
        <v>0.33329999999999999</v>
      </c>
      <c r="AG4" s="10">
        <v>27</v>
      </c>
      <c r="AH4" s="52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2"/>
      <c r="D5" s="1"/>
      <c r="E5" s="12"/>
      <c r="F5" s="12"/>
      <c r="G5" s="12"/>
      <c r="H5" s="12"/>
      <c r="I5" s="12"/>
      <c r="J5" s="89"/>
      <c r="K5" s="10"/>
      <c r="L5" s="52"/>
      <c r="M5" s="7"/>
      <c r="N5" s="7"/>
      <c r="O5" s="7"/>
      <c r="P5" s="10"/>
      <c r="Q5" s="12"/>
      <c r="R5" s="12"/>
      <c r="S5" s="13"/>
      <c r="T5" s="12"/>
      <c r="U5" s="12"/>
      <c r="V5" s="13"/>
      <c r="W5" s="18"/>
      <c r="X5" s="12">
        <v>2017</v>
      </c>
      <c r="Y5" s="12" t="s">
        <v>21</v>
      </c>
      <c r="Z5" s="1" t="s">
        <v>19</v>
      </c>
      <c r="AA5" s="12">
        <v>12</v>
      </c>
      <c r="AB5" s="12">
        <v>1</v>
      </c>
      <c r="AC5" s="12">
        <v>5</v>
      </c>
      <c r="AD5" s="12">
        <v>11</v>
      </c>
      <c r="AE5" s="12">
        <v>50</v>
      </c>
      <c r="AF5" s="89">
        <v>0.51019999999999999</v>
      </c>
      <c r="AG5" s="10">
        <v>98</v>
      </c>
      <c r="AH5" s="52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89"/>
      <c r="K6" s="10"/>
      <c r="L6" s="52"/>
      <c r="M6" s="7"/>
      <c r="N6" s="7"/>
      <c r="O6" s="7"/>
      <c r="P6" s="10"/>
      <c r="Q6" s="12"/>
      <c r="R6" s="12"/>
      <c r="S6" s="13"/>
      <c r="T6" s="12"/>
      <c r="U6" s="12"/>
      <c r="V6" s="13"/>
      <c r="W6" s="18"/>
      <c r="X6" s="12">
        <v>2018</v>
      </c>
      <c r="Y6" s="12" t="s">
        <v>55</v>
      </c>
      <c r="Z6" s="1" t="s">
        <v>19</v>
      </c>
      <c r="AA6" s="12">
        <v>14</v>
      </c>
      <c r="AB6" s="12">
        <v>0</v>
      </c>
      <c r="AC6" s="12">
        <v>2</v>
      </c>
      <c r="AD6" s="12">
        <v>11</v>
      </c>
      <c r="AE6" s="12">
        <v>73</v>
      </c>
      <c r="AF6" s="89">
        <v>0.66359999999999997</v>
      </c>
      <c r="AG6" s="10">
        <v>110</v>
      </c>
      <c r="AH6" s="7"/>
      <c r="AI6" s="7"/>
      <c r="AJ6" s="7"/>
      <c r="AK6" s="7" t="s">
        <v>21</v>
      </c>
      <c r="AL6" s="10"/>
      <c r="AM6" s="1"/>
      <c r="AN6" s="1"/>
      <c r="AO6" s="49"/>
      <c r="AP6" s="1"/>
      <c r="AQ6" s="12"/>
      <c r="AR6" s="1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89"/>
      <c r="K7" s="10"/>
      <c r="L7" s="52"/>
      <c r="M7" s="7"/>
      <c r="N7" s="7"/>
      <c r="O7" s="7"/>
      <c r="P7" s="10"/>
      <c r="Q7" s="12"/>
      <c r="R7" s="12"/>
      <c r="S7" s="13"/>
      <c r="T7" s="12"/>
      <c r="U7" s="12"/>
      <c r="V7" s="13"/>
      <c r="W7" s="18"/>
      <c r="X7" s="12">
        <v>2019</v>
      </c>
      <c r="Y7" s="12" t="s">
        <v>101</v>
      </c>
      <c r="Z7" s="1" t="s">
        <v>19</v>
      </c>
      <c r="AA7" s="12">
        <v>16</v>
      </c>
      <c r="AB7" s="12">
        <v>2</v>
      </c>
      <c r="AC7" s="12">
        <v>9</v>
      </c>
      <c r="AD7" s="12">
        <v>45</v>
      </c>
      <c r="AE7" s="12">
        <v>117</v>
      </c>
      <c r="AF7" s="89">
        <v>0.81810000000000005</v>
      </c>
      <c r="AG7" s="18">
        <v>143</v>
      </c>
      <c r="AH7" s="99"/>
      <c r="AI7" s="140" t="s">
        <v>102</v>
      </c>
      <c r="AJ7" s="12" t="s">
        <v>103</v>
      </c>
      <c r="AK7" s="140" t="s">
        <v>102</v>
      </c>
      <c r="AL7" s="10"/>
      <c r="AM7" s="12"/>
      <c r="AN7" s="12"/>
      <c r="AO7" s="13"/>
      <c r="AP7" s="12"/>
      <c r="AQ7" s="1"/>
      <c r="AR7" s="49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89"/>
      <c r="K8" s="10"/>
      <c r="L8" s="52"/>
      <c r="M8" s="7"/>
      <c r="N8" s="7"/>
      <c r="O8" s="7"/>
      <c r="P8" s="10"/>
      <c r="Q8" s="12"/>
      <c r="R8" s="12"/>
      <c r="S8" s="13"/>
      <c r="T8" s="12"/>
      <c r="U8" s="12"/>
      <c r="V8" s="13"/>
      <c r="W8" s="18"/>
      <c r="X8" s="12">
        <v>2020</v>
      </c>
      <c r="Y8" s="12" t="s">
        <v>104</v>
      </c>
      <c r="Z8" s="1" t="s">
        <v>19</v>
      </c>
      <c r="AA8" s="12">
        <v>8</v>
      </c>
      <c r="AB8" s="12">
        <v>1</v>
      </c>
      <c r="AC8" s="12">
        <v>3</v>
      </c>
      <c r="AD8" s="12">
        <v>16</v>
      </c>
      <c r="AE8" s="12">
        <v>48</v>
      </c>
      <c r="AF8" s="110">
        <v>0.72719999999999996</v>
      </c>
      <c r="AG8" s="18">
        <v>66</v>
      </c>
      <c r="AH8" s="99"/>
      <c r="AI8" s="12" t="s">
        <v>20</v>
      </c>
      <c r="AJ8" s="7"/>
      <c r="AK8" s="7" t="s">
        <v>104</v>
      </c>
      <c r="AL8" s="103"/>
      <c r="AM8" s="12"/>
      <c r="AN8" s="1"/>
      <c r="AO8" s="13"/>
      <c r="AP8" s="12"/>
      <c r="AQ8" s="1"/>
      <c r="AR8" s="49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58">
        <v>2021</v>
      </c>
      <c r="C9" s="169" t="s">
        <v>103</v>
      </c>
      <c r="D9" s="159" t="s">
        <v>111</v>
      </c>
      <c r="E9" s="158">
        <v>20</v>
      </c>
      <c r="F9" s="158">
        <v>1</v>
      </c>
      <c r="G9" s="158">
        <v>2</v>
      </c>
      <c r="H9" s="170">
        <v>25</v>
      </c>
      <c r="I9" s="158">
        <v>69</v>
      </c>
      <c r="J9" s="160">
        <v>0.54759999999999998</v>
      </c>
      <c r="K9" s="161">
        <v>126</v>
      </c>
      <c r="L9" s="52"/>
      <c r="M9" s="7"/>
      <c r="N9" s="7"/>
      <c r="O9" s="7"/>
      <c r="Q9" s="12">
        <v>3</v>
      </c>
      <c r="R9" s="12">
        <v>0</v>
      </c>
      <c r="S9" s="13">
        <v>0</v>
      </c>
      <c r="T9" s="12">
        <v>1</v>
      </c>
      <c r="U9" s="12">
        <v>5</v>
      </c>
      <c r="V9" s="87">
        <v>0.29409999999999997</v>
      </c>
      <c r="W9" s="10">
        <v>17</v>
      </c>
      <c r="X9" s="12"/>
      <c r="Y9" s="12"/>
      <c r="Z9" s="1"/>
      <c r="AA9" s="12"/>
      <c r="AB9" s="12"/>
      <c r="AC9" s="12"/>
      <c r="AD9" s="12"/>
      <c r="AE9" s="12"/>
      <c r="AF9" s="89"/>
      <c r="AG9" s="18"/>
      <c r="AH9" s="99"/>
      <c r="AI9" s="99"/>
      <c r="AJ9" s="99"/>
      <c r="AK9" s="7"/>
      <c r="AL9" s="103"/>
      <c r="AM9" s="12"/>
      <c r="AN9" s="1"/>
      <c r="AO9" s="13"/>
      <c r="AP9" s="12"/>
      <c r="AQ9" s="1"/>
      <c r="AR9" s="49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58">
        <v>2022</v>
      </c>
      <c r="C10" s="169" t="s">
        <v>21</v>
      </c>
      <c r="D10" s="159" t="s">
        <v>111</v>
      </c>
      <c r="E10" s="158">
        <v>22</v>
      </c>
      <c r="F10" s="158">
        <v>3</v>
      </c>
      <c r="G10" s="158">
        <v>4</v>
      </c>
      <c r="H10" s="170">
        <v>24</v>
      </c>
      <c r="I10" s="158">
        <v>100</v>
      </c>
      <c r="J10" s="160">
        <v>0.63290000000000002</v>
      </c>
      <c r="K10" s="161">
        <v>158</v>
      </c>
      <c r="L10" s="52"/>
      <c r="M10" s="7"/>
      <c r="N10" s="7"/>
      <c r="O10" s="7"/>
      <c r="P10" s="10"/>
      <c r="Q10" s="12"/>
      <c r="R10" s="12"/>
      <c r="S10" s="13"/>
      <c r="T10" s="12"/>
      <c r="U10" s="12"/>
      <c r="V10" s="13"/>
      <c r="W10" s="18"/>
      <c r="X10" s="158">
        <v>2022</v>
      </c>
      <c r="Y10" s="158" t="s">
        <v>114</v>
      </c>
      <c r="Z10" s="159" t="s">
        <v>115</v>
      </c>
      <c r="AA10" s="158">
        <v>2</v>
      </c>
      <c r="AB10" s="158">
        <v>0</v>
      </c>
      <c r="AC10" s="158">
        <v>1</v>
      </c>
      <c r="AD10" s="158">
        <v>3</v>
      </c>
      <c r="AE10" s="158">
        <v>6</v>
      </c>
      <c r="AF10" s="160">
        <v>0.5</v>
      </c>
      <c r="AG10" s="161">
        <v>12</v>
      </c>
      <c r="AH10" s="99"/>
      <c r="AI10" s="99"/>
      <c r="AJ10" s="99"/>
      <c r="AK10" s="7"/>
      <c r="AL10" s="103"/>
      <c r="AM10" s="12"/>
      <c r="AN10" s="1"/>
      <c r="AO10" s="13"/>
      <c r="AP10" s="12"/>
      <c r="AQ10" s="1"/>
      <c r="AR10" s="49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>
        <v>2023</v>
      </c>
      <c r="C11" s="13" t="s">
        <v>101</v>
      </c>
      <c r="D11" s="1" t="s">
        <v>111</v>
      </c>
      <c r="E11" s="12">
        <v>24</v>
      </c>
      <c r="F11" s="12">
        <v>3</v>
      </c>
      <c r="G11" s="12">
        <v>1</v>
      </c>
      <c r="H11" s="12">
        <v>36</v>
      </c>
      <c r="I11" s="12">
        <v>104</v>
      </c>
      <c r="J11" s="113">
        <v>0.67969999999999997</v>
      </c>
      <c r="K11" s="171">
        <v>153</v>
      </c>
      <c r="L11" s="7"/>
      <c r="M11" s="12" t="s">
        <v>103</v>
      </c>
      <c r="N11" s="7"/>
      <c r="O11" s="7"/>
      <c r="Q11" s="12"/>
      <c r="R11" s="12"/>
      <c r="S11" s="13"/>
      <c r="T11" s="12"/>
      <c r="U11" s="12"/>
      <c r="V11" s="87"/>
      <c r="W11" s="10"/>
      <c r="X11" s="12"/>
      <c r="Y11" s="12"/>
      <c r="Z11" s="1"/>
      <c r="AA11" s="12"/>
      <c r="AB11" s="12"/>
      <c r="AC11" s="12"/>
      <c r="AD11" s="12"/>
      <c r="AE11" s="12"/>
      <c r="AF11" s="89"/>
      <c r="AG11" s="18"/>
      <c r="AH11" s="99"/>
      <c r="AI11" s="99"/>
      <c r="AJ11" s="7"/>
      <c r="AK11" s="99"/>
      <c r="AL11" s="10"/>
      <c r="AM11" s="12"/>
      <c r="AN11" s="12"/>
      <c r="AO11" s="1"/>
      <c r="AP11" s="1"/>
      <c r="AQ11" s="12"/>
      <c r="AR11" s="13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2" t="s">
        <v>13</v>
      </c>
      <c r="C12" s="65"/>
      <c r="D12" s="64"/>
      <c r="E12" s="34">
        <f>SUM(E4:E11)</f>
        <v>66</v>
      </c>
      <c r="F12" s="34">
        <f>SUM(F4:F11)</f>
        <v>7</v>
      </c>
      <c r="G12" s="34">
        <f>SUM(G4:G11)</f>
        <v>7</v>
      </c>
      <c r="H12" s="34">
        <f>SUM(H4:H11)</f>
        <v>85</v>
      </c>
      <c r="I12" s="34">
        <f>SUM(I4:I11)</f>
        <v>273</v>
      </c>
      <c r="J12" s="35">
        <f>PRODUCT(I12/K12)</f>
        <v>0.62471395881006864</v>
      </c>
      <c r="K12" s="20">
        <f>SUM(K4:K11)</f>
        <v>437</v>
      </c>
      <c r="L12" s="17"/>
      <c r="M12" s="28"/>
      <c r="N12" s="39"/>
      <c r="O12" s="40"/>
      <c r="P12" s="10"/>
      <c r="Q12" s="34">
        <f>SUM(Q4:Q11)</f>
        <v>3</v>
      </c>
      <c r="R12" s="34">
        <f>SUM(R4:R11)</f>
        <v>0</v>
      </c>
      <c r="S12" s="34">
        <f>SUM(S4:S11)</f>
        <v>0</v>
      </c>
      <c r="T12" s="34">
        <f>SUM(T4:T11)</f>
        <v>1</v>
      </c>
      <c r="U12" s="34">
        <f>SUM(U4:U11)</f>
        <v>5</v>
      </c>
      <c r="V12" s="35">
        <f>PRODUCT(U12/W12)</f>
        <v>0.29411764705882354</v>
      </c>
      <c r="W12" s="20">
        <f>SUM(W4:W11)</f>
        <v>17</v>
      </c>
      <c r="X12" s="52" t="s">
        <v>13</v>
      </c>
      <c r="Y12" s="11"/>
      <c r="Z12" s="9"/>
      <c r="AA12" s="34">
        <f>SUM(AA4:AA11)</f>
        <v>59</v>
      </c>
      <c r="AB12" s="34">
        <f>SUM(AB4:AB11)</f>
        <v>4</v>
      </c>
      <c r="AC12" s="34">
        <f>SUM(AC4:AC11)</f>
        <v>21</v>
      </c>
      <c r="AD12" s="34">
        <f>SUM(AD4:AD11)</f>
        <v>89</v>
      </c>
      <c r="AE12" s="34">
        <f>SUM(AE4:AE11)</f>
        <v>303</v>
      </c>
      <c r="AF12" s="35">
        <f>PRODUCT(AE12/AG12)</f>
        <v>0.66447368421052633</v>
      </c>
      <c r="AG12" s="20">
        <f>SUM(AG4:AG11)</f>
        <v>456</v>
      </c>
      <c r="AH12" s="17"/>
      <c r="AI12" s="28"/>
      <c r="AJ12" s="39"/>
      <c r="AK12" s="40"/>
      <c r="AL12" s="10"/>
      <c r="AM12" s="34">
        <f>SUM(AM4:AM11)</f>
        <v>0</v>
      </c>
      <c r="AN12" s="34">
        <f>SUM(AN4:AN11)</f>
        <v>0</v>
      </c>
      <c r="AO12" s="34">
        <f>SUM(AO4:AO11)</f>
        <v>0</v>
      </c>
      <c r="AP12" s="34">
        <f>SUM(AP4:AP11)</f>
        <v>0</v>
      </c>
      <c r="AQ12" s="34">
        <f>SUM(AQ4:AQ11)</f>
        <v>0</v>
      </c>
      <c r="AR12" s="15">
        <v>0</v>
      </c>
      <c r="AS12" s="37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6"/>
      <c r="K13" s="18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8"/>
      <c r="X13" s="16"/>
      <c r="Y13" s="16"/>
      <c r="Z13" s="16"/>
      <c r="AA13" s="16"/>
      <c r="AB13" s="16"/>
      <c r="AC13" s="16"/>
      <c r="AD13" s="16"/>
      <c r="AE13" s="16"/>
      <c r="AF13" s="36"/>
      <c r="AG13" s="18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5" t="s">
        <v>16</v>
      </c>
      <c r="C14" s="46"/>
      <c r="D14" s="47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53</v>
      </c>
      <c r="O14" s="7" t="s">
        <v>54</v>
      </c>
      <c r="Q14" s="16"/>
      <c r="R14" s="16" t="s">
        <v>10</v>
      </c>
      <c r="S14" s="16"/>
      <c r="T14" s="51" t="s">
        <v>23</v>
      </c>
      <c r="U14" s="10"/>
      <c r="V14" s="18"/>
      <c r="W14" s="18"/>
      <c r="X14" s="18"/>
      <c r="Y14" s="18"/>
      <c r="Z14" s="18"/>
      <c r="AA14" s="18"/>
      <c r="AB14" s="18"/>
      <c r="AC14" s="16"/>
      <c r="AD14" s="16"/>
      <c r="AE14" s="16"/>
      <c r="AF14" s="16"/>
      <c r="AG14" s="16"/>
      <c r="AH14" s="16"/>
      <c r="AI14" s="16"/>
      <c r="AJ14" s="16"/>
      <c r="AK14" s="16"/>
      <c r="AM14" s="18"/>
      <c r="AN14" s="18"/>
      <c r="AO14" s="18"/>
      <c r="AP14" s="18"/>
      <c r="AQ14" s="18"/>
      <c r="AR14" s="18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15</v>
      </c>
      <c r="C15" s="3"/>
      <c r="D15" s="49"/>
      <c r="E15" s="44">
        <v>15</v>
      </c>
      <c r="F15" s="44">
        <v>0</v>
      </c>
      <c r="G15" s="44">
        <v>2</v>
      </c>
      <c r="H15" s="44">
        <v>10</v>
      </c>
      <c r="I15" s="44">
        <v>32</v>
      </c>
      <c r="J15" s="88">
        <v>0.47799999999999998</v>
      </c>
      <c r="K15" s="16">
        <f>PRODUCT(I15/J15)</f>
        <v>66.945606694560666</v>
      </c>
      <c r="L15" s="50">
        <f>PRODUCT((F15+G15)/E15)</f>
        <v>0.13333333333333333</v>
      </c>
      <c r="M15" s="50">
        <f>PRODUCT(H15/E15)</f>
        <v>0.66666666666666663</v>
      </c>
      <c r="N15" s="50">
        <f>PRODUCT((F15+G15+H15)/E15)</f>
        <v>0.8</v>
      </c>
      <c r="O15" s="50">
        <f>PRODUCT(I15/E15)</f>
        <v>2.1333333333333333</v>
      </c>
      <c r="Q15" s="16"/>
      <c r="R15" s="16"/>
      <c r="S15" s="16"/>
      <c r="T15" s="16" t="s">
        <v>112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1" t="s">
        <v>11</v>
      </c>
      <c r="C16" s="32"/>
      <c r="D16" s="33"/>
      <c r="E16" s="44">
        <f>PRODUCT(E12+Q12)</f>
        <v>69</v>
      </c>
      <c r="F16" s="44">
        <f>PRODUCT(F12+R12)</f>
        <v>7</v>
      </c>
      <c r="G16" s="44">
        <f>PRODUCT(G12+S12)</f>
        <v>7</v>
      </c>
      <c r="H16" s="44">
        <f>PRODUCT(H12+T12)</f>
        <v>86</v>
      </c>
      <c r="I16" s="44">
        <f>PRODUCT(I12+U12)</f>
        <v>278</v>
      </c>
      <c r="J16" s="88">
        <f>PRODUCT(I16/K16)</f>
        <v>0.61233480176211452</v>
      </c>
      <c r="K16" s="16">
        <f>PRODUCT(K12+W12)</f>
        <v>454</v>
      </c>
      <c r="L16" s="50">
        <f>PRODUCT((F16+G16)/E16)</f>
        <v>0.20289855072463769</v>
      </c>
      <c r="M16" s="50">
        <f>PRODUCT(H16/E16)</f>
        <v>1.2463768115942029</v>
      </c>
      <c r="N16" s="50">
        <f>PRODUCT((F16+G16+H16)/E16)</f>
        <v>1.4492753623188406</v>
      </c>
      <c r="O16" s="50">
        <f>PRODUCT(I16/E16)</f>
        <v>4.0289855072463769</v>
      </c>
      <c r="Q16" s="16"/>
      <c r="R16" s="16"/>
      <c r="S16" s="16"/>
      <c r="T16" s="16" t="s">
        <v>116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9" t="s">
        <v>12</v>
      </c>
      <c r="C17" s="30"/>
      <c r="D17" s="29"/>
      <c r="E17" s="44">
        <f>PRODUCT(AA12+AM12)</f>
        <v>59</v>
      </c>
      <c r="F17" s="44">
        <f>PRODUCT(AB12+AN12)</f>
        <v>4</v>
      </c>
      <c r="G17" s="44">
        <f>PRODUCT(AC12+AO12)</f>
        <v>21</v>
      </c>
      <c r="H17" s="44">
        <f>PRODUCT(AD12+AP12)</f>
        <v>89</v>
      </c>
      <c r="I17" s="44">
        <f>PRODUCT(AE12+AQ12)</f>
        <v>303</v>
      </c>
      <c r="J17" s="88">
        <f>PRODUCT(I17/K17)</f>
        <v>0.66447368421052633</v>
      </c>
      <c r="K17" s="10">
        <f>PRODUCT(AG12+AS12)</f>
        <v>456</v>
      </c>
      <c r="L17" s="50">
        <f>PRODUCT((F17+G17)/E17)</f>
        <v>0.42372881355932202</v>
      </c>
      <c r="M17" s="50">
        <f>PRODUCT(H17/E17)</f>
        <v>1.5084745762711864</v>
      </c>
      <c r="N17" s="50">
        <f>PRODUCT((F17+G17+H17)/E17)</f>
        <v>1.9322033898305084</v>
      </c>
      <c r="O17" s="50">
        <f>PRODUCT(I17/E17)</f>
        <v>5.1355932203389827</v>
      </c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1" t="s">
        <v>13</v>
      </c>
      <c r="C18" s="42"/>
      <c r="D18" s="43"/>
      <c r="E18" s="44">
        <f>SUM(E15:E17)</f>
        <v>143</v>
      </c>
      <c r="F18" s="44">
        <f t="shared" ref="F18:I18" si="0">SUM(F15:F17)</f>
        <v>11</v>
      </c>
      <c r="G18" s="44">
        <f t="shared" si="0"/>
        <v>30</v>
      </c>
      <c r="H18" s="44">
        <f t="shared" si="0"/>
        <v>185</v>
      </c>
      <c r="I18" s="44">
        <f t="shared" si="0"/>
        <v>613</v>
      </c>
      <c r="J18" s="88">
        <f>PRODUCT(I18/K18)</f>
        <v>0.62746584436164288</v>
      </c>
      <c r="K18" s="16">
        <f>SUM(K15:K17)</f>
        <v>976.94560669456064</v>
      </c>
      <c r="L18" s="50">
        <f>PRODUCT((F18+G18)/E18)</f>
        <v>0.28671328671328672</v>
      </c>
      <c r="M18" s="50">
        <f>PRODUCT(H18/E18)</f>
        <v>1.2937062937062938</v>
      </c>
      <c r="N18" s="50">
        <f>PRODUCT((F18+G18+H18)/E18)</f>
        <v>1.5804195804195804</v>
      </c>
      <c r="O18" s="50">
        <f>PRODUCT(I18/E18)</f>
        <v>4.2867132867132867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0"/>
      <c r="AK183" s="10"/>
      <c r="AL183" s="10"/>
    </row>
    <row r="184" spans="12:38" x14ac:dyDescent="0.25"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</row>
    <row r="185" spans="12:38" x14ac:dyDescent="0.25"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</row>
    <row r="186" spans="12:38" x14ac:dyDescent="0.25"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</row>
    <row r="187" spans="12:38" x14ac:dyDescent="0.25"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</row>
    <row r="188" spans="12:38" x14ac:dyDescent="0.25"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</row>
    <row r="189" spans="12:38" x14ac:dyDescent="0.25"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</row>
    <row r="190" spans="12:38" x14ac:dyDescent="0.25"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</row>
    <row r="191" spans="12:38" x14ac:dyDescent="0.25"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</row>
    <row r="192" spans="12:38" x14ac:dyDescent="0.25"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</row>
    <row r="193" spans="20:35" x14ac:dyDescent="0.25"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</row>
    <row r="194" spans="20:35" x14ac:dyDescent="0.25"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</row>
    <row r="195" spans="20:35" x14ac:dyDescent="0.25"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</row>
    <row r="196" spans="20:35" x14ac:dyDescent="0.25"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</row>
    <row r="197" spans="20:35" x14ac:dyDescent="0.25"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</row>
    <row r="198" spans="20:35" x14ac:dyDescent="0.25"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</row>
    <row r="199" spans="20:35" x14ac:dyDescent="0.25"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</row>
    <row r="200" spans="20:35" x14ac:dyDescent="0.25"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</row>
    <row r="201" spans="20:35" x14ac:dyDescent="0.25"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</row>
    <row r="202" spans="20:35" x14ac:dyDescent="0.25"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</row>
    <row r="203" spans="20:35" x14ac:dyDescent="0.25"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</row>
    <row r="204" spans="20:35" x14ac:dyDescent="0.25"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</row>
    <row r="205" spans="20:35" x14ac:dyDescent="0.25"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</row>
    <row r="206" spans="20:35" x14ac:dyDescent="0.25"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</row>
    <row r="207" spans="20:35" x14ac:dyDescent="0.25"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</row>
    <row r="208" spans="20:35" x14ac:dyDescent="0.25"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</row>
    <row r="209" spans="20:35" x14ac:dyDescent="0.25"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</row>
    <row r="210" spans="20:35" x14ac:dyDescent="0.25"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</row>
    <row r="211" spans="20:35" x14ac:dyDescent="0.25"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</row>
    <row r="212" spans="20:35" x14ac:dyDescent="0.25"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</row>
    <row r="213" spans="20:35" x14ac:dyDescent="0.25"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</row>
    <row r="214" spans="20:35" x14ac:dyDescent="0.25"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</row>
    <row r="215" spans="20:35" x14ac:dyDescent="0.25"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</row>
    <row r="216" spans="20:35" x14ac:dyDescent="0.25"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</row>
    <row r="217" spans="20:35" x14ac:dyDescent="0.25"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</row>
    <row r="218" spans="20:35" x14ac:dyDescent="0.25"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</row>
    <row r="219" spans="20:35" x14ac:dyDescent="0.25"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</row>
    <row r="220" spans="20:35" x14ac:dyDescent="0.25"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</row>
    <row r="221" spans="20:35" x14ac:dyDescent="0.25"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</row>
    <row r="222" spans="20:35" x14ac:dyDescent="0.25"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</row>
    <row r="223" spans="20:35" x14ac:dyDescent="0.25"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</row>
    <row r="224" spans="20:35" x14ac:dyDescent="0.25"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</row>
    <row r="225" spans="20:35" x14ac:dyDescent="0.25"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</row>
    <row r="226" spans="20:35" x14ac:dyDescent="0.25"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</row>
    <row r="227" spans="20:35" x14ac:dyDescent="0.25"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</row>
    <row r="228" spans="20:35" x14ac:dyDescent="0.25"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</row>
    <row r="229" spans="20:35" x14ac:dyDescent="0.25"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</row>
    <row r="230" spans="20:35" x14ac:dyDescent="0.25"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</row>
    <row r="231" spans="20:35" x14ac:dyDescent="0.25"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</row>
    <row r="232" spans="20:35" x14ac:dyDescent="0.25"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</row>
    <row r="233" spans="20:35" x14ac:dyDescent="0.25"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</row>
    <row r="234" spans="20:35" x14ac:dyDescent="0.25"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</row>
    <row r="235" spans="20:35" x14ac:dyDescent="0.25"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</row>
    <row r="236" spans="20:35" x14ac:dyDescent="0.25"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</row>
    <row r="237" spans="20:35" x14ac:dyDescent="0.25"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</row>
    <row r="238" spans="20:35" x14ac:dyDescent="0.25"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</row>
    <row r="239" spans="20:35" x14ac:dyDescent="0.25"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</row>
    <row r="240" spans="20:35" x14ac:dyDescent="0.25"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</row>
  </sheetData>
  <sortState xmlns:xlrd2="http://schemas.microsoft.com/office/spreadsheetml/2017/richdata2" ref="B10:AH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6"/>
  <sheetViews>
    <sheetView zoomScale="97" zoomScaleNormal="97" workbookViewId="0"/>
  </sheetViews>
  <sheetFormatPr defaultRowHeight="15" x14ac:dyDescent="0.25"/>
  <cols>
    <col min="1" max="1" width="0.7109375" style="78" customWidth="1"/>
    <col min="2" max="2" width="27.28515625" style="79" customWidth="1"/>
    <col min="3" max="3" width="21.5703125" style="80" customWidth="1"/>
    <col min="4" max="4" width="10.5703125" style="81" customWidth="1"/>
    <col min="5" max="5" width="9.7109375" style="81" customWidth="1"/>
    <col min="6" max="6" width="0.7109375" style="18" customWidth="1"/>
    <col min="7" max="11" width="5.28515625" style="80" customWidth="1"/>
    <col min="12" max="12" width="6.42578125" style="80" customWidth="1"/>
    <col min="13" max="16" width="5.28515625" style="80" customWidth="1"/>
    <col min="17" max="21" width="6.7109375" style="82" customWidth="1"/>
    <col min="22" max="22" width="10.140625" style="80" customWidth="1"/>
    <col min="23" max="23" width="24.85546875" style="81" customWidth="1"/>
    <col min="24" max="24" width="9.7109375" style="80" customWidth="1"/>
  </cols>
  <sheetData>
    <row r="1" spans="1:32" ht="18.75" x14ac:dyDescent="0.3">
      <c r="A1" s="53"/>
      <c r="B1" s="54" t="s">
        <v>26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6"/>
      <c r="R1" s="56"/>
      <c r="S1" s="56"/>
      <c r="T1" s="56"/>
      <c r="U1" s="56"/>
      <c r="V1" s="55"/>
      <c r="W1" s="57"/>
      <c r="X1" s="58"/>
      <c r="Y1" s="59"/>
      <c r="Z1" s="59"/>
      <c r="AA1" s="59"/>
      <c r="AB1" s="59"/>
      <c r="AC1" s="59"/>
      <c r="AD1" s="59"/>
    </row>
    <row r="2" spans="1:32" x14ac:dyDescent="0.25">
      <c r="A2" s="53"/>
      <c r="B2" s="38" t="s">
        <v>22</v>
      </c>
      <c r="C2" s="4" t="s">
        <v>24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0"/>
      <c r="P2" s="60"/>
      <c r="Q2" s="60"/>
      <c r="R2" s="60"/>
      <c r="S2" s="60"/>
      <c r="T2" s="60"/>
      <c r="U2" s="60"/>
      <c r="V2" s="2"/>
      <c r="W2" s="5"/>
      <c r="X2" s="13"/>
      <c r="Y2" s="59"/>
      <c r="Z2" s="59"/>
      <c r="AA2" s="59"/>
      <c r="AB2" s="59"/>
      <c r="AC2" s="59"/>
      <c r="AD2" s="59"/>
    </row>
    <row r="3" spans="1:32" x14ac:dyDescent="0.25">
      <c r="A3" s="53"/>
      <c r="B3" s="61" t="s">
        <v>27</v>
      </c>
      <c r="C3" s="61" t="s">
        <v>28</v>
      </c>
      <c r="D3" s="62" t="s">
        <v>29</v>
      </c>
      <c r="E3" s="63" t="s">
        <v>1</v>
      </c>
      <c r="F3" s="10"/>
      <c r="G3" s="34" t="s">
        <v>30</v>
      </c>
      <c r="H3" s="64" t="s">
        <v>31</v>
      </c>
      <c r="I3" s="64" t="s">
        <v>32</v>
      </c>
      <c r="J3" s="11" t="s">
        <v>33</v>
      </c>
      <c r="K3" s="65" t="s">
        <v>34</v>
      </c>
      <c r="L3" s="65" t="s">
        <v>35</v>
      </c>
      <c r="M3" s="34" t="s">
        <v>36</v>
      </c>
      <c r="N3" s="34" t="s">
        <v>37</v>
      </c>
      <c r="O3" s="64" t="s">
        <v>38</v>
      </c>
      <c r="P3" s="34" t="s">
        <v>31</v>
      </c>
      <c r="Q3" s="66" t="s">
        <v>8</v>
      </c>
      <c r="R3" s="66">
        <v>1</v>
      </c>
      <c r="S3" s="66">
        <v>2</v>
      </c>
      <c r="T3" s="66">
        <v>3</v>
      </c>
      <c r="U3" s="66" t="s">
        <v>39</v>
      </c>
      <c r="V3" s="11" t="s">
        <v>9</v>
      </c>
      <c r="W3" s="52" t="s">
        <v>40</v>
      </c>
      <c r="X3" s="52" t="s">
        <v>41</v>
      </c>
      <c r="Y3" s="59"/>
      <c r="Z3" s="59"/>
      <c r="AA3" s="59"/>
      <c r="AB3" s="59"/>
      <c r="AC3" s="59"/>
      <c r="AD3" s="59"/>
    </row>
    <row r="4" spans="1:32" x14ac:dyDescent="0.25">
      <c r="A4" s="67"/>
      <c r="B4" s="68" t="s">
        <v>42</v>
      </c>
      <c r="C4" s="69" t="s">
        <v>45</v>
      </c>
      <c r="D4" s="70" t="s">
        <v>43</v>
      </c>
      <c r="E4" s="83" t="s">
        <v>25</v>
      </c>
      <c r="F4" s="20"/>
      <c r="G4" s="71">
        <v>1</v>
      </c>
      <c r="H4" s="72"/>
      <c r="I4" s="71"/>
      <c r="J4" s="71"/>
      <c r="K4" s="73" t="s">
        <v>46</v>
      </c>
      <c r="L4" s="73"/>
      <c r="M4" s="73">
        <v>1</v>
      </c>
      <c r="N4" s="71"/>
      <c r="O4" s="71"/>
      <c r="P4" s="71"/>
      <c r="Q4" s="74" t="s">
        <v>47</v>
      </c>
      <c r="R4" s="74" t="s">
        <v>48</v>
      </c>
      <c r="S4" s="74" t="s">
        <v>49</v>
      </c>
      <c r="T4" s="74"/>
      <c r="U4" s="74"/>
      <c r="V4" s="75">
        <v>0</v>
      </c>
      <c r="W4" s="68" t="s">
        <v>44</v>
      </c>
      <c r="X4" s="71">
        <v>1565</v>
      </c>
      <c r="Y4" s="59"/>
      <c r="Z4" s="59"/>
      <c r="AA4" s="59"/>
      <c r="AB4" s="59"/>
      <c r="AC4" s="59"/>
      <c r="AD4" s="59"/>
    </row>
    <row r="5" spans="1:32" x14ac:dyDescent="0.25">
      <c r="A5" s="67"/>
      <c r="B5" s="68" t="s">
        <v>56</v>
      </c>
      <c r="C5" s="69" t="s">
        <v>61</v>
      </c>
      <c r="D5" s="70" t="s">
        <v>43</v>
      </c>
      <c r="E5" s="83" t="s">
        <v>25</v>
      </c>
      <c r="F5" s="10"/>
      <c r="G5" s="71">
        <v>1</v>
      </c>
      <c r="H5" s="72"/>
      <c r="I5" s="71"/>
      <c r="J5" s="71"/>
      <c r="K5" s="73" t="s">
        <v>46</v>
      </c>
      <c r="L5" s="73"/>
      <c r="M5" s="73">
        <v>1</v>
      </c>
      <c r="N5" s="71"/>
      <c r="O5" s="71" t="s">
        <v>62</v>
      </c>
      <c r="P5" s="71" t="s">
        <v>62</v>
      </c>
      <c r="Q5" s="74" t="s">
        <v>63</v>
      </c>
      <c r="R5" s="74"/>
      <c r="S5" s="74" t="s">
        <v>60</v>
      </c>
      <c r="T5" s="74" t="s">
        <v>64</v>
      </c>
      <c r="U5" s="74" t="s">
        <v>60</v>
      </c>
      <c r="V5" s="101">
        <v>0.6</v>
      </c>
      <c r="W5" s="68" t="s">
        <v>57</v>
      </c>
      <c r="X5" s="71">
        <v>1153</v>
      </c>
      <c r="Y5" s="59"/>
      <c r="Z5" s="59"/>
      <c r="AA5" s="59"/>
      <c r="AB5" s="59"/>
      <c r="AC5" s="59"/>
      <c r="AD5" s="59"/>
    </row>
    <row r="6" spans="1:32" s="90" customFormat="1" ht="15" customHeight="1" x14ac:dyDescent="0.2">
      <c r="A6" s="53"/>
      <c r="B6" s="17" t="s">
        <v>58</v>
      </c>
      <c r="C6" s="11"/>
      <c r="D6" s="52"/>
      <c r="E6" s="98"/>
      <c r="F6" s="44"/>
      <c r="G6" s="7">
        <v>2</v>
      </c>
      <c r="H6" s="7"/>
      <c r="I6" s="7"/>
      <c r="J6" s="11"/>
      <c r="K6" s="11"/>
      <c r="L6" s="11"/>
      <c r="M6" s="7">
        <v>2</v>
      </c>
      <c r="N6" s="7"/>
      <c r="O6" s="7">
        <v>1</v>
      </c>
      <c r="P6" s="7">
        <v>1</v>
      </c>
      <c r="Q6" s="99" t="s">
        <v>59</v>
      </c>
      <c r="R6" s="99" t="s">
        <v>48</v>
      </c>
      <c r="S6" s="99" t="s">
        <v>65</v>
      </c>
      <c r="T6" s="99" t="s">
        <v>64</v>
      </c>
      <c r="U6" s="99" t="s">
        <v>60</v>
      </c>
      <c r="V6" s="15">
        <v>0.375</v>
      </c>
      <c r="W6" s="100"/>
      <c r="X6" s="99"/>
      <c r="Y6" s="10"/>
      <c r="Z6" s="10"/>
      <c r="AA6" s="10"/>
      <c r="AB6" s="10"/>
      <c r="AC6" s="10"/>
      <c r="AD6" s="10"/>
      <c r="AE6" s="10"/>
      <c r="AF6" s="10"/>
    </row>
    <row r="7" spans="1:32" x14ac:dyDescent="0.25">
      <c r="A7" s="67"/>
      <c r="B7" s="91"/>
      <c r="C7" s="92"/>
      <c r="D7" s="93"/>
      <c r="E7" s="42"/>
      <c r="F7" s="42"/>
      <c r="G7" s="94"/>
      <c r="H7" s="95"/>
      <c r="I7" s="92"/>
      <c r="J7" s="95"/>
      <c r="K7" s="95"/>
      <c r="L7" s="95"/>
      <c r="M7" s="95"/>
      <c r="N7" s="95"/>
      <c r="O7" s="95"/>
      <c r="P7" s="95"/>
      <c r="Q7" s="96"/>
      <c r="R7" s="96"/>
      <c r="S7" s="96"/>
      <c r="T7" s="96"/>
      <c r="U7" s="96"/>
      <c r="V7" s="95"/>
      <c r="W7" s="95"/>
      <c r="X7" s="97"/>
      <c r="Y7" s="16"/>
      <c r="Z7" s="16"/>
      <c r="AA7" s="10"/>
      <c r="AB7" s="10"/>
      <c r="AC7" s="59"/>
      <c r="AD7" s="59"/>
    </row>
    <row r="8" spans="1:32" x14ac:dyDescent="0.25">
      <c r="A8" s="67"/>
      <c r="B8" s="51"/>
      <c r="C8" s="16"/>
      <c r="D8" s="51"/>
      <c r="E8" s="76"/>
      <c r="G8" s="16"/>
      <c r="H8" s="16"/>
      <c r="I8" s="16"/>
      <c r="J8" s="10"/>
      <c r="K8" s="10"/>
      <c r="L8" s="10"/>
      <c r="M8" s="16"/>
      <c r="N8" s="16"/>
      <c r="O8" s="16"/>
      <c r="P8" s="16"/>
      <c r="Q8" s="77"/>
      <c r="R8" s="77"/>
      <c r="S8" s="77"/>
      <c r="T8" s="77"/>
      <c r="U8" s="77"/>
      <c r="V8" s="16"/>
      <c r="W8" s="51"/>
      <c r="X8" s="16"/>
      <c r="Y8" s="59"/>
      <c r="Z8" s="59"/>
      <c r="AA8" s="59"/>
      <c r="AB8" s="59"/>
      <c r="AC8" s="59"/>
      <c r="AD8" s="59"/>
    </row>
    <row r="9" spans="1:32" x14ac:dyDescent="0.25">
      <c r="A9" s="67"/>
      <c r="B9" s="51"/>
      <c r="C9" s="16"/>
      <c r="D9" s="51"/>
      <c r="E9" s="76"/>
      <c r="G9" s="16"/>
      <c r="H9" s="16"/>
      <c r="I9" s="16"/>
      <c r="J9" s="10"/>
      <c r="K9" s="10"/>
      <c r="L9" s="10"/>
      <c r="M9" s="16"/>
      <c r="N9" s="16"/>
      <c r="O9" s="16"/>
      <c r="P9" s="16"/>
      <c r="Q9" s="77"/>
      <c r="R9" s="77"/>
      <c r="S9" s="77"/>
      <c r="T9" s="77"/>
      <c r="U9" s="77"/>
      <c r="V9" s="16"/>
      <c r="W9" s="51"/>
      <c r="X9" s="16"/>
      <c r="Y9" s="59"/>
      <c r="Z9" s="59"/>
      <c r="AA9" s="59"/>
      <c r="AB9" s="59"/>
      <c r="AC9" s="59"/>
      <c r="AD9" s="59"/>
    </row>
    <row r="10" spans="1:32" x14ac:dyDescent="0.25">
      <c r="A10" s="67"/>
      <c r="B10" s="51"/>
      <c r="C10" s="16"/>
      <c r="D10" s="51"/>
      <c r="E10" s="76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77"/>
      <c r="R10" s="77"/>
      <c r="S10" s="77"/>
      <c r="T10" s="77"/>
      <c r="U10" s="77"/>
      <c r="V10" s="16"/>
      <c r="W10" s="51"/>
      <c r="X10" s="16"/>
      <c r="Y10" s="59"/>
      <c r="Z10" s="59"/>
      <c r="AA10" s="59"/>
      <c r="AB10" s="59"/>
      <c r="AC10" s="59"/>
      <c r="AD10" s="59"/>
    </row>
    <row r="11" spans="1:32" x14ac:dyDescent="0.25">
      <c r="A11" s="67"/>
      <c r="B11" s="51"/>
      <c r="C11" s="16"/>
      <c r="D11" s="51"/>
      <c r="E11" s="76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77"/>
      <c r="R11" s="77"/>
      <c r="S11" s="77"/>
      <c r="T11" s="77"/>
      <c r="U11" s="77"/>
      <c r="V11" s="16"/>
      <c r="W11" s="51"/>
      <c r="X11" s="16"/>
      <c r="Y11" s="59"/>
      <c r="Z11" s="59"/>
      <c r="AA11" s="59"/>
      <c r="AB11" s="59"/>
      <c r="AC11" s="59"/>
      <c r="AD11" s="59"/>
    </row>
    <row r="12" spans="1:32" x14ac:dyDescent="0.25">
      <c r="A12" s="67"/>
      <c r="B12" s="51"/>
      <c r="C12" s="16"/>
      <c r="D12" s="51"/>
      <c r="E12" s="76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77"/>
      <c r="R12" s="77"/>
      <c r="S12" s="77"/>
      <c r="T12" s="77"/>
      <c r="U12" s="77"/>
      <c r="V12" s="16"/>
      <c r="W12" s="51"/>
      <c r="X12" s="16"/>
      <c r="Y12" s="59"/>
      <c r="Z12" s="59"/>
      <c r="AA12" s="59"/>
      <c r="AB12" s="59"/>
      <c r="AC12" s="59"/>
      <c r="AD12" s="59"/>
    </row>
    <row r="13" spans="1:32" x14ac:dyDescent="0.25">
      <c r="A13" s="67"/>
      <c r="B13" s="51"/>
      <c r="C13" s="16"/>
      <c r="D13" s="51"/>
      <c r="E13" s="76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77"/>
      <c r="R13" s="77"/>
      <c r="S13" s="77"/>
      <c r="T13" s="77"/>
      <c r="U13" s="77"/>
      <c r="V13" s="16"/>
      <c r="W13" s="51"/>
      <c r="X13" s="16"/>
      <c r="Y13" s="59"/>
      <c r="Z13" s="59"/>
      <c r="AA13" s="59"/>
      <c r="AB13" s="59"/>
      <c r="AC13" s="59"/>
      <c r="AD13" s="59"/>
    </row>
    <row r="14" spans="1:32" x14ac:dyDescent="0.25">
      <c r="A14" s="67"/>
      <c r="B14" s="51"/>
      <c r="C14" s="16"/>
      <c r="D14" s="51"/>
      <c r="E14" s="76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77"/>
      <c r="R14" s="77"/>
      <c r="S14" s="77"/>
      <c r="T14" s="77"/>
      <c r="U14" s="77"/>
      <c r="V14" s="16"/>
      <c r="W14" s="51"/>
      <c r="X14" s="16"/>
      <c r="Y14" s="59"/>
      <c r="Z14" s="59"/>
      <c r="AA14" s="59"/>
      <c r="AB14" s="59"/>
      <c r="AC14" s="59"/>
      <c r="AD14" s="59"/>
    </row>
    <row r="15" spans="1:32" x14ac:dyDescent="0.25">
      <c r="A15" s="67"/>
      <c r="B15" s="51"/>
      <c r="C15" s="16"/>
      <c r="D15" s="51"/>
      <c r="E15" s="76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77"/>
      <c r="R15" s="77"/>
      <c r="S15" s="77"/>
      <c r="T15" s="77"/>
      <c r="U15" s="77"/>
      <c r="V15" s="16"/>
      <c r="W15" s="51"/>
      <c r="X15" s="16"/>
      <c r="Y15" s="59"/>
      <c r="Z15" s="59"/>
      <c r="AA15" s="59"/>
      <c r="AB15" s="59"/>
      <c r="AC15" s="59"/>
      <c r="AD15" s="59"/>
    </row>
    <row r="16" spans="1:32" x14ac:dyDescent="0.25">
      <c r="A16" s="67"/>
      <c r="B16" s="51"/>
      <c r="C16" s="16"/>
      <c r="D16" s="51"/>
      <c r="E16" s="76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77"/>
      <c r="R16" s="77"/>
      <c r="S16" s="77"/>
      <c r="T16" s="77"/>
      <c r="U16" s="77"/>
      <c r="V16" s="16"/>
      <c r="W16" s="51"/>
      <c r="X16" s="16"/>
      <c r="Y16" s="59"/>
      <c r="Z16" s="59"/>
      <c r="AA16" s="59"/>
      <c r="AB16" s="59"/>
      <c r="AC16" s="59"/>
      <c r="AD16" s="59"/>
    </row>
    <row r="17" spans="1:30" x14ac:dyDescent="0.25">
      <c r="A17" s="67"/>
      <c r="B17" s="51"/>
      <c r="C17" s="16"/>
      <c r="D17" s="51"/>
      <c r="E17" s="76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77"/>
      <c r="R17" s="77"/>
      <c r="S17" s="77"/>
      <c r="T17" s="77"/>
      <c r="U17" s="77"/>
      <c r="V17" s="16"/>
      <c r="W17" s="51"/>
      <c r="X17" s="16"/>
      <c r="Y17" s="59"/>
      <c r="Z17" s="59"/>
      <c r="AA17" s="59"/>
      <c r="AB17" s="59"/>
      <c r="AC17" s="59"/>
      <c r="AD17" s="59"/>
    </row>
    <row r="18" spans="1:30" x14ac:dyDescent="0.25">
      <c r="A18" s="67"/>
      <c r="B18" s="51"/>
      <c r="C18" s="16"/>
      <c r="D18" s="51"/>
      <c r="E18" s="76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77"/>
      <c r="R18" s="77"/>
      <c r="S18" s="77"/>
      <c r="T18" s="77"/>
      <c r="U18" s="77"/>
      <c r="V18" s="16"/>
      <c r="W18" s="51"/>
      <c r="X18" s="16"/>
      <c r="Y18" s="59"/>
      <c r="Z18" s="59"/>
      <c r="AA18" s="59"/>
      <c r="AB18" s="59"/>
      <c r="AC18" s="59"/>
      <c r="AD18" s="59"/>
    </row>
    <row r="19" spans="1:30" x14ac:dyDescent="0.25">
      <c r="A19" s="67"/>
      <c r="B19" s="51"/>
      <c r="C19" s="16"/>
      <c r="D19" s="51"/>
      <c r="E19" s="76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77"/>
      <c r="R19" s="77"/>
      <c r="S19" s="77"/>
      <c r="T19" s="77"/>
      <c r="U19" s="77"/>
      <c r="V19" s="16"/>
      <c r="W19" s="51"/>
      <c r="X19" s="16"/>
      <c r="Y19" s="59"/>
      <c r="Z19" s="59"/>
      <c r="AA19" s="59"/>
      <c r="AB19" s="59"/>
      <c r="AC19" s="59"/>
      <c r="AD19" s="59"/>
    </row>
    <row r="20" spans="1:30" x14ac:dyDescent="0.25">
      <c r="A20" s="67"/>
      <c r="B20" s="51"/>
      <c r="C20" s="16"/>
      <c r="D20" s="51"/>
      <c r="E20" s="76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77"/>
      <c r="R20" s="77"/>
      <c r="S20" s="77"/>
      <c r="T20" s="77"/>
      <c r="U20" s="77"/>
      <c r="V20" s="16"/>
      <c r="W20" s="51"/>
      <c r="X20" s="16"/>
      <c r="Y20" s="59"/>
      <c r="Z20" s="59"/>
      <c r="AA20" s="59"/>
      <c r="AB20" s="59"/>
      <c r="AC20" s="59"/>
      <c r="AD20" s="59"/>
    </row>
    <row r="21" spans="1:30" x14ac:dyDescent="0.25">
      <c r="A21" s="67"/>
      <c r="B21" s="51"/>
      <c r="C21" s="16"/>
      <c r="D21" s="51"/>
      <c r="E21" s="76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77"/>
      <c r="R21" s="77"/>
      <c r="S21" s="77"/>
      <c r="T21" s="77"/>
      <c r="U21" s="77"/>
      <c r="V21" s="16"/>
      <c r="W21" s="51"/>
      <c r="X21" s="16"/>
      <c r="Y21" s="59"/>
      <c r="Z21" s="59"/>
      <c r="AA21" s="59"/>
      <c r="AB21" s="59"/>
      <c r="AC21" s="59"/>
      <c r="AD21" s="59"/>
    </row>
    <row r="22" spans="1:30" x14ac:dyDescent="0.25">
      <c r="A22" s="67"/>
      <c r="B22" s="51"/>
      <c r="C22" s="16"/>
      <c r="D22" s="51"/>
      <c r="E22" s="76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77"/>
      <c r="R22" s="77"/>
      <c r="S22" s="77"/>
      <c r="T22" s="77"/>
      <c r="U22" s="77"/>
      <c r="V22" s="16"/>
      <c r="W22" s="51"/>
      <c r="X22" s="16"/>
      <c r="Y22" s="59"/>
      <c r="Z22" s="59"/>
      <c r="AA22" s="59"/>
      <c r="AB22" s="59"/>
      <c r="AC22" s="59"/>
      <c r="AD22" s="59"/>
    </row>
    <row r="23" spans="1:30" x14ac:dyDescent="0.25">
      <c r="A23" s="67"/>
      <c r="B23" s="51"/>
      <c r="C23" s="16"/>
      <c r="D23" s="51"/>
      <c r="E23" s="76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77"/>
      <c r="R23" s="77"/>
      <c r="S23" s="77"/>
      <c r="T23" s="77"/>
      <c r="U23" s="77"/>
      <c r="V23" s="16"/>
      <c r="W23" s="51"/>
      <c r="X23" s="16"/>
      <c r="Y23" s="59"/>
      <c r="Z23" s="59"/>
      <c r="AA23" s="59"/>
      <c r="AB23" s="59"/>
      <c r="AC23" s="59"/>
      <c r="AD23" s="59"/>
    </row>
    <row r="24" spans="1:30" x14ac:dyDescent="0.25">
      <c r="A24" s="67"/>
      <c r="B24" s="51"/>
      <c r="C24" s="16"/>
      <c r="D24" s="51"/>
      <c r="E24" s="76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77"/>
      <c r="R24" s="77"/>
      <c r="S24" s="77"/>
      <c r="T24" s="77"/>
      <c r="U24" s="77"/>
      <c r="V24" s="16"/>
      <c r="W24" s="51"/>
      <c r="X24" s="16"/>
      <c r="Y24" s="59"/>
      <c r="Z24" s="59"/>
      <c r="AA24" s="59"/>
      <c r="AB24" s="59"/>
      <c r="AC24" s="59"/>
      <c r="AD24" s="59"/>
    </row>
    <row r="25" spans="1:30" x14ac:dyDescent="0.25">
      <c r="A25" s="67"/>
      <c r="B25" s="51"/>
      <c r="C25" s="16"/>
      <c r="D25" s="51"/>
      <c r="E25" s="76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77"/>
      <c r="R25" s="77"/>
      <c r="S25" s="77"/>
      <c r="T25" s="77"/>
      <c r="U25" s="77"/>
      <c r="V25" s="16"/>
      <c r="W25" s="51"/>
      <c r="X25" s="16"/>
      <c r="Y25" s="59"/>
      <c r="Z25" s="59"/>
      <c r="AA25" s="59"/>
      <c r="AB25" s="59"/>
      <c r="AC25" s="59"/>
      <c r="AD25" s="59"/>
    </row>
    <row r="26" spans="1:30" x14ac:dyDescent="0.25">
      <c r="A26" s="67"/>
      <c r="B26" s="51"/>
      <c r="C26" s="16"/>
      <c r="D26" s="51"/>
      <c r="E26" s="76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77"/>
      <c r="R26" s="77"/>
      <c r="S26" s="77"/>
      <c r="T26" s="77"/>
      <c r="U26" s="77"/>
      <c r="V26" s="16"/>
      <c r="W26" s="51"/>
      <c r="X26" s="16"/>
      <c r="Y26" s="59"/>
      <c r="Z26" s="59"/>
      <c r="AA26" s="59"/>
      <c r="AB26" s="59"/>
      <c r="AC26" s="59"/>
      <c r="AD26" s="59"/>
    </row>
    <row r="27" spans="1:30" x14ac:dyDescent="0.25">
      <c r="A27" s="67"/>
      <c r="B27" s="51"/>
      <c r="C27" s="16"/>
      <c r="D27" s="51"/>
      <c r="E27" s="76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77"/>
      <c r="R27" s="77"/>
      <c r="S27" s="77"/>
      <c r="T27" s="77"/>
      <c r="U27" s="77"/>
      <c r="V27" s="16"/>
      <c r="W27" s="51"/>
      <c r="X27" s="16"/>
      <c r="Y27" s="59"/>
      <c r="Z27" s="59"/>
      <c r="AA27" s="59"/>
      <c r="AB27" s="59"/>
      <c r="AC27" s="59"/>
      <c r="AD27" s="59"/>
    </row>
    <row r="28" spans="1:30" x14ac:dyDescent="0.25">
      <c r="A28" s="67"/>
      <c r="B28" s="51"/>
      <c r="C28" s="16"/>
      <c r="D28" s="51"/>
      <c r="E28" s="76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77"/>
      <c r="R28" s="77"/>
      <c r="S28" s="77"/>
      <c r="T28" s="77"/>
      <c r="U28" s="77"/>
      <c r="V28" s="16"/>
      <c r="W28" s="51"/>
      <c r="X28" s="16"/>
      <c r="Y28" s="59"/>
      <c r="Z28" s="59"/>
      <c r="AA28" s="59"/>
      <c r="AB28" s="59"/>
      <c r="AC28" s="59"/>
      <c r="AD28" s="59"/>
    </row>
    <row r="29" spans="1:30" x14ac:dyDescent="0.25">
      <c r="A29" s="67"/>
      <c r="B29" s="51"/>
      <c r="C29" s="16"/>
      <c r="D29" s="51"/>
      <c r="E29" s="76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77"/>
      <c r="R29" s="77"/>
      <c r="S29" s="77"/>
      <c r="T29" s="77"/>
      <c r="U29" s="77"/>
      <c r="V29" s="16"/>
      <c r="W29" s="51"/>
      <c r="X29" s="16"/>
      <c r="Y29" s="59"/>
      <c r="Z29" s="59"/>
      <c r="AA29" s="59"/>
      <c r="AB29" s="59"/>
      <c r="AC29" s="59"/>
      <c r="AD29" s="59"/>
    </row>
    <row r="30" spans="1:30" x14ac:dyDescent="0.25">
      <c r="A30" s="67"/>
      <c r="B30" s="51"/>
      <c r="C30" s="16"/>
      <c r="D30" s="51"/>
      <c r="E30" s="76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77"/>
      <c r="R30" s="77"/>
      <c r="S30" s="77"/>
      <c r="T30" s="77"/>
      <c r="U30" s="77"/>
      <c r="V30" s="16"/>
      <c r="W30" s="51"/>
      <c r="X30" s="16"/>
      <c r="Y30" s="59"/>
      <c r="Z30" s="59"/>
      <c r="AA30" s="59"/>
      <c r="AB30" s="59"/>
      <c r="AC30" s="59"/>
      <c r="AD30" s="59"/>
    </row>
    <row r="31" spans="1:30" x14ac:dyDescent="0.25">
      <c r="A31" s="67"/>
      <c r="B31" s="51"/>
      <c r="C31" s="16"/>
      <c r="D31" s="51"/>
      <c r="E31" s="76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77"/>
      <c r="R31" s="77"/>
      <c r="S31" s="77"/>
      <c r="T31" s="77"/>
      <c r="U31" s="77"/>
      <c r="V31" s="16"/>
      <c r="W31" s="51"/>
      <c r="X31" s="16"/>
      <c r="Y31" s="59"/>
      <c r="Z31" s="59"/>
      <c r="AA31" s="59"/>
      <c r="AB31" s="59"/>
      <c r="AC31" s="59"/>
      <c r="AD31" s="59"/>
    </row>
    <row r="32" spans="1:30" x14ac:dyDescent="0.25">
      <c r="A32" s="67"/>
      <c r="B32" s="51"/>
      <c r="C32" s="16"/>
      <c r="D32" s="51"/>
      <c r="E32" s="76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77"/>
      <c r="R32" s="77"/>
      <c r="S32" s="77"/>
      <c r="T32" s="77"/>
      <c r="U32" s="77"/>
      <c r="V32" s="16"/>
      <c r="W32" s="51"/>
      <c r="X32" s="16"/>
      <c r="Y32" s="59"/>
      <c r="Z32" s="59"/>
      <c r="AA32" s="59"/>
      <c r="AB32" s="59"/>
      <c r="AC32" s="59"/>
      <c r="AD32" s="59"/>
    </row>
    <row r="33" spans="1:30" x14ac:dyDescent="0.25">
      <c r="A33" s="67"/>
      <c r="B33" s="51"/>
      <c r="C33" s="16"/>
      <c r="D33" s="51"/>
      <c r="E33" s="76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77"/>
      <c r="R33" s="77"/>
      <c r="S33" s="77"/>
      <c r="T33" s="77"/>
      <c r="U33" s="77"/>
      <c r="V33" s="16"/>
      <c r="W33" s="51"/>
      <c r="X33" s="16"/>
      <c r="Y33" s="59"/>
      <c r="Z33" s="59"/>
      <c r="AA33" s="59"/>
      <c r="AB33" s="59"/>
      <c r="AC33" s="59"/>
      <c r="AD33" s="59"/>
    </row>
    <row r="34" spans="1:30" x14ac:dyDescent="0.25">
      <c r="A34" s="67"/>
      <c r="B34" s="51"/>
      <c r="C34" s="16"/>
      <c r="D34" s="51"/>
      <c r="E34" s="76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77"/>
      <c r="R34" s="77"/>
      <c r="S34" s="77"/>
      <c r="T34" s="77"/>
      <c r="U34" s="77"/>
      <c r="V34" s="16"/>
      <c r="W34" s="51"/>
      <c r="X34" s="16"/>
      <c r="Y34" s="59"/>
      <c r="Z34" s="59"/>
      <c r="AA34" s="59"/>
      <c r="AB34" s="59"/>
      <c r="AC34" s="59"/>
      <c r="AD34" s="59"/>
    </row>
    <row r="35" spans="1:30" x14ac:dyDescent="0.25">
      <c r="A35" s="67"/>
      <c r="B35" s="51"/>
      <c r="C35" s="16"/>
      <c r="D35" s="51"/>
      <c r="E35" s="76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77"/>
      <c r="R35" s="77"/>
      <c r="S35" s="77"/>
      <c r="T35" s="77"/>
      <c r="U35" s="77"/>
      <c r="V35" s="16"/>
      <c r="W35" s="51"/>
      <c r="X35" s="16"/>
      <c r="Y35" s="59"/>
      <c r="Z35" s="59"/>
      <c r="AA35" s="59"/>
      <c r="AB35" s="59"/>
      <c r="AC35" s="59"/>
      <c r="AD35" s="59"/>
    </row>
    <row r="36" spans="1:30" x14ac:dyDescent="0.25">
      <c r="A36" s="67"/>
      <c r="B36" s="51"/>
      <c r="C36" s="16"/>
      <c r="D36" s="51"/>
      <c r="E36" s="76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77"/>
      <c r="R36" s="77"/>
      <c r="S36" s="77"/>
      <c r="T36" s="77"/>
      <c r="U36" s="77"/>
      <c r="V36" s="16"/>
      <c r="W36" s="51"/>
      <c r="X36" s="16"/>
      <c r="Y36" s="59"/>
      <c r="Z36" s="59"/>
      <c r="AA36" s="59"/>
      <c r="AB36" s="59"/>
      <c r="AC36" s="59"/>
      <c r="AD36" s="59"/>
    </row>
    <row r="37" spans="1:30" x14ac:dyDescent="0.25">
      <c r="A37" s="67"/>
      <c r="B37" s="51"/>
      <c r="C37" s="16"/>
      <c r="D37" s="51"/>
      <c r="E37" s="76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77"/>
      <c r="R37" s="77"/>
      <c r="S37" s="77"/>
      <c r="T37" s="77"/>
      <c r="U37" s="77"/>
      <c r="V37" s="16"/>
      <c r="W37" s="51"/>
      <c r="X37" s="16"/>
      <c r="Y37" s="59"/>
      <c r="Z37" s="59"/>
      <c r="AA37" s="59"/>
      <c r="AB37" s="59"/>
      <c r="AC37" s="59"/>
      <c r="AD37" s="59"/>
    </row>
    <row r="38" spans="1:30" x14ac:dyDescent="0.25">
      <c r="A38" s="67"/>
      <c r="B38" s="51"/>
      <c r="C38" s="16"/>
      <c r="D38" s="51"/>
      <c r="E38" s="76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77"/>
      <c r="R38" s="77"/>
      <c r="S38" s="77"/>
      <c r="T38" s="77"/>
      <c r="U38" s="77"/>
      <c r="V38" s="16"/>
      <c r="W38" s="51"/>
      <c r="X38" s="16"/>
      <c r="Y38" s="59"/>
      <c r="Z38" s="59"/>
      <c r="AA38" s="59"/>
      <c r="AB38" s="59"/>
      <c r="AC38" s="59"/>
      <c r="AD38" s="59"/>
    </row>
    <row r="39" spans="1:30" x14ac:dyDescent="0.25">
      <c r="A39" s="67"/>
      <c r="B39" s="51"/>
      <c r="C39" s="16"/>
      <c r="D39" s="51"/>
      <c r="E39" s="76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77"/>
      <c r="R39" s="77"/>
      <c r="S39" s="77"/>
      <c r="T39" s="77"/>
      <c r="U39" s="77"/>
      <c r="V39" s="16"/>
      <c r="W39" s="51"/>
      <c r="X39" s="16"/>
      <c r="Y39" s="59"/>
      <c r="Z39" s="59"/>
      <c r="AA39" s="59"/>
      <c r="AB39" s="59"/>
      <c r="AC39" s="59"/>
      <c r="AD39" s="59"/>
    </row>
    <row r="40" spans="1:30" x14ac:dyDescent="0.25">
      <c r="A40" s="67"/>
      <c r="B40" s="51"/>
      <c r="C40" s="16"/>
      <c r="D40" s="51"/>
      <c r="E40" s="76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77"/>
      <c r="R40" s="77"/>
      <c r="S40" s="77"/>
      <c r="T40" s="77"/>
      <c r="U40" s="77"/>
      <c r="V40" s="16"/>
      <c r="W40" s="51"/>
      <c r="X40" s="16"/>
      <c r="Y40" s="59"/>
      <c r="Z40" s="59"/>
      <c r="AA40" s="59"/>
      <c r="AB40" s="59"/>
      <c r="AC40" s="59"/>
      <c r="AD40" s="59"/>
    </row>
    <row r="41" spans="1:30" x14ac:dyDescent="0.25">
      <c r="A41" s="67"/>
      <c r="B41" s="51"/>
      <c r="C41" s="16"/>
      <c r="D41" s="51"/>
      <c r="E41" s="76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77"/>
      <c r="R41" s="77"/>
      <c r="S41" s="77"/>
      <c r="T41" s="77"/>
      <c r="U41" s="77"/>
      <c r="V41" s="16"/>
      <c r="W41" s="51"/>
      <c r="X41" s="16"/>
      <c r="Y41" s="59"/>
      <c r="Z41" s="59"/>
      <c r="AA41" s="59"/>
      <c r="AB41" s="59"/>
      <c r="AC41" s="59"/>
      <c r="AD41" s="59"/>
    </row>
    <row r="42" spans="1:30" x14ac:dyDescent="0.25">
      <c r="A42" s="67"/>
      <c r="B42" s="51"/>
      <c r="C42" s="16"/>
      <c r="D42" s="51"/>
      <c r="E42" s="76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77"/>
      <c r="R42" s="77"/>
      <c r="S42" s="77"/>
      <c r="T42" s="77"/>
      <c r="U42" s="77"/>
      <c r="V42" s="16"/>
      <c r="W42" s="51"/>
      <c r="X42" s="16"/>
      <c r="Y42" s="59"/>
      <c r="Z42" s="59"/>
      <c r="AA42" s="59"/>
      <c r="AB42" s="59"/>
      <c r="AC42" s="59"/>
      <c r="AD42" s="59"/>
    </row>
    <row r="43" spans="1:30" x14ac:dyDescent="0.25">
      <c r="A43" s="67"/>
      <c r="B43" s="51"/>
      <c r="C43" s="16"/>
      <c r="D43" s="51"/>
      <c r="E43" s="76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77"/>
      <c r="R43" s="77"/>
      <c r="S43" s="77"/>
      <c r="T43" s="77"/>
      <c r="U43" s="77"/>
      <c r="V43" s="16"/>
      <c r="W43" s="51"/>
      <c r="X43" s="16"/>
      <c r="Y43" s="59"/>
      <c r="Z43" s="59"/>
      <c r="AA43" s="59"/>
      <c r="AB43" s="59"/>
      <c r="AC43" s="59"/>
      <c r="AD43" s="59"/>
    </row>
    <row r="44" spans="1:30" x14ac:dyDescent="0.25">
      <c r="A44" s="67"/>
      <c r="B44" s="51"/>
      <c r="C44" s="16"/>
      <c r="D44" s="51"/>
      <c r="E44" s="76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77"/>
      <c r="R44" s="77"/>
      <c r="S44" s="77"/>
      <c r="T44" s="77"/>
      <c r="U44" s="77"/>
      <c r="V44" s="16"/>
      <c r="W44" s="51"/>
      <c r="X44" s="16"/>
      <c r="Y44" s="59"/>
      <c r="Z44" s="59"/>
      <c r="AA44" s="59"/>
      <c r="AB44" s="59"/>
      <c r="AC44" s="59"/>
      <c r="AD44" s="59"/>
    </row>
    <row r="45" spans="1:30" x14ac:dyDescent="0.25">
      <c r="A45" s="67"/>
      <c r="B45" s="51"/>
      <c r="C45" s="16"/>
      <c r="D45" s="51"/>
      <c r="E45" s="76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77"/>
      <c r="R45" s="77"/>
      <c r="S45" s="77"/>
      <c r="T45" s="77"/>
      <c r="U45" s="77"/>
      <c r="V45" s="16"/>
      <c r="W45" s="51"/>
      <c r="X45" s="16"/>
      <c r="Y45" s="59"/>
      <c r="Z45" s="59"/>
      <c r="AA45" s="59"/>
      <c r="AB45" s="59"/>
      <c r="AC45" s="59"/>
      <c r="AD45" s="59"/>
    </row>
    <row r="46" spans="1:30" x14ac:dyDescent="0.25">
      <c r="A46" s="67"/>
      <c r="B46" s="51"/>
      <c r="C46" s="16"/>
      <c r="D46" s="51"/>
      <c r="E46" s="76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77"/>
      <c r="R46" s="77"/>
      <c r="S46" s="77"/>
      <c r="T46" s="77"/>
      <c r="U46" s="77"/>
      <c r="V46" s="16"/>
      <c r="W46" s="51"/>
      <c r="X46" s="16"/>
      <c r="Y46" s="59"/>
      <c r="Z46" s="59"/>
      <c r="AA46" s="59"/>
      <c r="AB46" s="59"/>
      <c r="AC46" s="59"/>
      <c r="AD46" s="59"/>
    </row>
    <row r="47" spans="1:30" x14ac:dyDescent="0.25">
      <c r="A47" s="67"/>
      <c r="B47" s="51"/>
      <c r="C47" s="16"/>
      <c r="D47" s="51"/>
      <c r="E47" s="76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77"/>
      <c r="R47" s="77"/>
      <c r="S47" s="77"/>
      <c r="T47" s="77"/>
      <c r="U47" s="77"/>
      <c r="V47" s="16"/>
      <c r="W47" s="51"/>
      <c r="X47" s="16"/>
      <c r="Y47" s="59"/>
      <c r="Z47" s="59"/>
      <c r="AA47" s="59"/>
      <c r="AB47" s="59"/>
      <c r="AC47" s="59"/>
      <c r="AD47" s="59"/>
    </row>
    <row r="48" spans="1:30" x14ac:dyDescent="0.25">
      <c r="A48" s="67"/>
      <c r="B48" s="51"/>
      <c r="C48" s="16"/>
      <c r="D48" s="51"/>
      <c r="E48" s="76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77"/>
      <c r="R48" s="77"/>
      <c r="S48" s="77"/>
      <c r="T48" s="77"/>
      <c r="U48" s="77"/>
      <c r="V48" s="16"/>
      <c r="W48" s="51"/>
      <c r="X48" s="16"/>
      <c r="Y48" s="59"/>
      <c r="Z48" s="59"/>
      <c r="AA48" s="59"/>
      <c r="AB48" s="59"/>
      <c r="AC48" s="59"/>
      <c r="AD48" s="59"/>
    </row>
    <row r="49" spans="1:30" x14ac:dyDescent="0.25">
      <c r="A49" s="67"/>
      <c r="B49" s="51"/>
      <c r="C49" s="16"/>
      <c r="D49" s="51"/>
      <c r="E49" s="76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77"/>
      <c r="R49" s="77"/>
      <c r="S49" s="77"/>
      <c r="T49" s="77"/>
      <c r="U49" s="77"/>
      <c r="V49" s="16"/>
      <c r="W49" s="51"/>
      <c r="X49" s="16"/>
      <c r="Y49" s="59"/>
      <c r="Z49" s="59"/>
      <c r="AA49" s="59"/>
      <c r="AB49" s="59"/>
      <c r="AC49" s="59"/>
      <c r="AD49" s="59"/>
    </row>
    <row r="50" spans="1:30" x14ac:dyDescent="0.25">
      <c r="A50" s="67"/>
      <c r="B50" s="51"/>
      <c r="C50" s="16"/>
      <c r="D50" s="51"/>
      <c r="E50" s="76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77"/>
      <c r="R50" s="77"/>
      <c r="S50" s="77"/>
      <c r="T50" s="77"/>
      <c r="U50" s="77"/>
      <c r="V50" s="16"/>
      <c r="W50" s="51"/>
      <c r="X50" s="16"/>
      <c r="Y50" s="59"/>
      <c r="Z50" s="59"/>
      <c r="AA50" s="59"/>
      <c r="AB50" s="59"/>
      <c r="AC50" s="59"/>
      <c r="AD50" s="59"/>
    </row>
    <row r="51" spans="1:30" x14ac:dyDescent="0.25">
      <c r="A51" s="67"/>
      <c r="B51" s="51"/>
      <c r="C51" s="16"/>
      <c r="D51" s="51"/>
      <c r="E51" s="76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77"/>
      <c r="R51" s="77"/>
      <c r="S51" s="77"/>
      <c r="T51" s="77"/>
      <c r="U51" s="77"/>
      <c r="V51" s="16"/>
      <c r="W51" s="51"/>
      <c r="X51" s="16"/>
      <c r="Y51" s="59"/>
      <c r="Z51" s="59"/>
      <c r="AA51" s="59"/>
      <c r="AB51" s="59"/>
      <c r="AC51" s="59"/>
      <c r="AD51" s="59"/>
    </row>
    <row r="52" spans="1:30" x14ac:dyDescent="0.25">
      <c r="A52" s="67"/>
      <c r="B52" s="51"/>
      <c r="C52" s="16"/>
      <c r="D52" s="51"/>
      <c r="E52" s="76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77"/>
      <c r="R52" s="77"/>
      <c r="S52" s="77"/>
      <c r="T52" s="77"/>
      <c r="U52" s="77"/>
      <c r="V52" s="16"/>
      <c r="W52" s="51"/>
      <c r="X52" s="16"/>
      <c r="Y52" s="59"/>
      <c r="Z52" s="59"/>
      <c r="AA52" s="59"/>
      <c r="AB52" s="59"/>
      <c r="AC52" s="59"/>
      <c r="AD52" s="59"/>
    </row>
    <row r="53" spans="1:30" x14ac:dyDescent="0.25">
      <c r="A53" s="67"/>
      <c r="B53" s="51"/>
      <c r="C53" s="16"/>
      <c r="D53" s="51"/>
      <c r="E53" s="76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77"/>
      <c r="R53" s="77"/>
      <c r="S53" s="77"/>
      <c r="T53" s="77"/>
      <c r="U53" s="77"/>
      <c r="V53" s="16"/>
      <c r="W53" s="51"/>
      <c r="X53" s="16"/>
      <c r="Y53" s="59"/>
      <c r="Z53" s="59"/>
      <c r="AA53" s="59"/>
      <c r="AB53" s="59"/>
      <c r="AC53" s="59"/>
      <c r="AD53" s="59"/>
    </row>
    <row r="54" spans="1:30" x14ac:dyDescent="0.25">
      <c r="A54" s="67"/>
      <c r="B54" s="51"/>
      <c r="C54" s="16"/>
      <c r="D54" s="51"/>
      <c r="E54" s="76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77"/>
      <c r="R54" s="77"/>
      <c r="S54" s="77"/>
      <c r="T54" s="77"/>
      <c r="U54" s="77"/>
      <c r="V54" s="16"/>
      <c r="W54" s="51"/>
      <c r="X54" s="16"/>
      <c r="Y54" s="59"/>
      <c r="Z54" s="59"/>
      <c r="AA54" s="59"/>
      <c r="AB54" s="59"/>
      <c r="AC54" s="59"/>
      <c r="AD54" s="59"/>
    </row>
    <row r="55" spans="1:30" x14ac:dyDescent="0.25">
      <c r="A55" s="67"/>
      <c r="B55" s="51"/>
      <c r="C55" s="16"/>
      <c r="D55" s="51"/>
      <c r="E55" s="76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77"/>
      <c r="R55" s="77"/>
      <c r="S55" s="77"/>
      <c r="T55" s="77"/>
      <c r="U55" s="77"/>
      <c r="V55" s="16"/>
      <c r="W55" s="51"/>
      <c r="X55" s="16"/>
      <c r="Y55" s="59"/>
      <c r="Z55" s="59"/>
      <c r="AA55" s="59"/>
      <c r="AB55" s="59"/>
      <c r="AC55" s="59"/>
      <c r="AD55" s="59"/>
    </row>
    <row r="56" spans="1:30" x14ac:dyDescent="0.25">
      <c r="A56" s="67"/>
      <c r="B56" s="51"/>
      <c r="C56" s="16"/>
      <c r="D56" s="51"/>
      <c r="E56" s="76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77"/>
      <c r="R56" s="77"/>
      <c r="S56" s="77"/>
      <c r="T56" s="77"/>
      <c r="U56" s="77"/>
      <c r="V56" s="16"/>
      <c r="W56" s="51"/>
      <c r="X56" s="16"/>
      <c r="Y56" s="59"/>
      <c r="Z56" s="59"/>
      <c r="AA56" s="59"/>
      <c r="AB56" s="59"/>
      <c r="AC56" s="59"/>
      <c r="AD56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2023-09-03T21:57:28Z</dcterms:modified>
</cp:coreProperties>
</file>